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7-18\"/>
    </mc:Choice>
  </mc:AlternateContent>
  <bookViews>
    <workbookView xWindow="0" yWindow="0" windowWidth="24000" windowHeight="9135" activeTab="3"/>
  </bookViews>
  <sheets>
    <sheet name="PREBENJAMÍN" sheetId="1" r:id="rId1"/>
    <sheet name="BENJAMÍN" sheetId="2" r:id="rId2"/>
    <sheet name="ALEVÍN" sheetId="3" r:id="rId3"/>
    <sheet name="INFANTI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K9" i="4"/>
  <c r="N9" i="4" s="1"/>
  <c r="O9" i="4" s="1"/>
  <c r="L8" i="4"/>
  <c r="K8" i="4"/>
  <c r="N8" i="4" s="1"/>
  <c r="O8" i="4" s="1"/>
  <c r="L7" i="4"/>
  <c r="K7" i="4"/>
  <c r="N7" i="4" s="1"/>
  <c r="O7" i="4" s="1"/>
  <c r="L6" i="4"/>
  <c r="K6" i="4"/>
  <c r="N6" i="4" s="1"/>
  <c r="O6" i="4" s="1"/>
  <c r="L5" i="4"/>
  <c r="K5" i="4"/>
  <c r="N5" i="4" s="1"/>
  <c r="O5" i="4" s="1"/>
  <c r="P13" i="3"/>
  <c r="Q13" i="3" s="1"/>
  <c r="N13" i="3"/>
  <c r="M13" i="3"/>
  <c r="P12" i="3"/>
  <c r="Q12" i="3" s="1"/>
  <c r="N12" i="3"/>
  <c r="M12" i="3"/>
  <c r="P11" i="3"/>
  <c r="Q11" i="3" s="1"/>
  <c r="N11" i="3"/>
  <c r="M11" i="3"/>
  <c r="P10" i="3"/>
  <c r="Q10" i="3" s="1"/>
  <c r="N10" i="3"/>
  <c r="M10" i="3"/>
  <c r="P9" i="3"/>
  <c r="Q9" i="3" s="1"/>
  <c r="N9" i="3"/>
  <c r="M9" i="3"/>
  <c r="P8" i="3"/>
  <c r="Q8" i="3" s="1"/>
  <c r="N8" i="3"/>
  <c r="M8" i="3"/>
  <c r="P7" i="3"/>
  <c r="Q7" i="3" s="1"/>
  <c r="N7" i="3"/>
  <c r="M7" i="3"/>
  <c r="P6" i="3"/>
  <c r="Q6" i="3" s="1"/>
  <c r="N6" i="3"/>
  <c r="M6" i="3"/>
  <c r="P5" i="3"/>
  <c r="Q5" i="3" s="1"/>
  <c r="N5" i="3"/>
  <c r="M5" i="3"/>
  <c r="O12" i="2"/>
  <c r="P12" i="2" s="1"/>
  <c r="M12" i="2"/>
  <c r="L12" i="2"/>
  <c r="O11" i="2"/>
  <c r="P11" i="2" s="1"/>
  <c r="M11" i="2"/>
  <c r="L11" i="2"/>
  <c r="O10" i="2"/>
  <c r="P10" i="2" s="1"/>
  <c r="M10" i="2"/>
  <c r="L10" i="2"/>
  <c r="O9" i="2"/>
  <c r="P9" i="2" s="1"/>
  <c r="M9" i="2"/>
  <c r="L9" i="2"/>
  <c r="O8" i="2"/>
  <c r="P8" i="2" s="1"/>
  <c r="M8" i="2"/>
  <c r="L8" i="2"/>
  <c r="O7" i="2"/>
  <c r="P7" i="2" s="1"/>
  <c r="M7" i="2"/>
  <c r="L7" i="2"/>
  <c r="O6" i="2"/>
  <c r="P6" i="2" s="1"/>
  <c r="M6" i="2"/>
  <c r="L6" i="2"/>
  <c r="O5" i="2"/>
  <c r="P5" i="2" s="1"/>
  <c r="M5" i="2"/>
  <c r="L5" i="2"/>
  <c r="L8" i="1"/>
  <c r="N8" i="1" s="1"/>
  <c r="O8" i="1" s="1"/>
  <c r="K8" i="1"/>
  <c r="L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<sst xmlns="http://schemas.openxmlformats.org/spreadsheetml/2006/main" count="396" uniqueCount="110">
  <si>
    <t>FEDERACIÓN DE ESGRIMA DE CASTILLA LA MANCHA</t>
  </si>
  <si>
    <t xml:space="preserve">Prebenjamín </t>
  </si>
  <si>
    <t>CLUB</t>
  </si>
  <si>
    <t>TIRADORES</t>
  </si>
  <si>
    <t>Nº</t>
  </si>
  <si>
    <t>V</t>
  </si>
  <si>
    <t>D</t>
  </si>
  <si>
    <t>TD</t>
  </si>
  <si>
    <t>Pts</t>
  </si>
  <si>
    <t>TOTAL</t>
  </si>
  <si>
    <t>FIRMA</t>
  </si>
  <si>
    <t>SL</t>
  </si>
  <si>
    <t>MARTÍN JUAN, BENJAMÍN</t>
  </si>
  <si>
    <t>V3</t>
  </si>
  <si>
    <t>TO</t>
  </si>
  <si>
    <t>SÁNCHEZ GARRIDO, VIDAL</t>
  </si>
  <si>
    <t>GUILLERMO, RECIO</t>
  </si>
  <si>
    <t>MAGDALENO BLANCO, JIMENA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</si>
  <si>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</si>
  <si>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</si>
  <si>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</si>
  <si>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</si>
  <si>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</si>
  <si>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</si>
  <si>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</si>
  <si>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</si>
  <si>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</si>
  <si>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</si>
  <si>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</si>
  <si>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</si>
  <si>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</si>
  <si>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</si>
  <si>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</si>
  <si>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</si>
  <si>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</si>
  <si>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</si>
  <si>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</si>
  <si>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</si>
  <si>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</si>
  <si>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</si>
  <si>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POULE DE 6</t>
  </si>
  <si>
    <t>4/5</t>
  </si>
  <si>
    <t>5/6</t>
  </si>
  <si>
    <t>6/4</t>
  </si>
  <si>
    <t>5/3</t>
  </si>
  <si>
    <t>4/2</t>
  </si>
  <si>
    <t>3/4</t>
  </si>
  <si>
    <t>POULE DE 5</t>
  </si>
  <si>
    <t>1/3</t>
  </si>
  <si>
    <t>4/1</t>
  </si>
  <si>
    <t>POULE DE 4</t>
  </si>
  <si>
    <t xml:space="preserve">Benjamin </t>
  </si>
  <si>
    <t>CODINA VILLAR, ADRIANA</t>
  </si>
  <si>
    <t>GONZÁLEZ VERDE, IKER</t>
  </si>
  <si>
    <t>JIMENEZ GARRIDO, DARIO</t>
  </si>
  <si>
    <t>BRAVO MARTÍN, IGNACIO</t>
  </si>
  <si>
    <t>GÓMEZ-CARO DEL ALAMO,OROSIO</t>
  </si>
  <si>
    <t>BENAVENTE PEREZ, BRUNO</t>
  </si>
  <si>
    <t>MARTÍN MACHO, ARISTOTELES</t>
  </si>
  <si>
    <t>V4</t>
  </si>
  <si>
    <t>MATEO SÁNCHEZ, MIGUEL</t>
  </si>
  <si>
    <t>1/5</t>
  </si>
  <si>
    <t>7/4</t>
  </si>
  <si>
    <t>6/8</t>
  </si>
  <si>
    <t>8/7</t>
  </si>
  <si>
    <t>5/2</t>
  </si>
  <si>
    <t>8/3</t>
  </si>
  <si>
    <t>8/1</t>
  </si>
  <si>
    <t>POULE DE 8</t>
  </si>
  <si>
    <t>7/5</t>
  </si>
  <si>
    <t>6/3</t>
  </si>
  <si>
    <t>2/8</t>
  </si>
  <si>
    <t>6/1</t>
  </si>
  <si>
    <t>3/7</t>
  </si>
  <si>
    <t>4/8</t>
  </si>
  <si>
    <t>2/6</t>
  </si>
  <si>
    <t>1/7</t>
  </si>
  <si>
    <t>8/5</t>
  </si>
  <si>
    <t xml:space="preserve">Alevín </t>
  </si>
  <si>
    <t>GÓMEZ-CARO DEL ALAMO, DELFINA</t>
  </si>
  <si>
    <t>GÓMEZ ALMUSTE, RODRIGO</t>
  </si>
  <si>
    <t>V2</t>
  </si>
  <si>
    <t>MORENO RIBAS, SANTIAGO</t>
  </si>
  <si>
    <t>SÁNCHEZ ALMOGUERA, RICARDO</t>
  </si>
  <si>
    <t>PINTADO COLLADO, ISABEL</t>
  </si>
  <si>
    <t>DÍAZ GOMEZ, JUAN</t>
  </si>
  <si>
    <t>SEVILLA NIETO, LUIS</t>
  </si>
  <si>
    <t>GÓMEZ ALMUSTE, ELISA</t>
  </si>
  <si>
    <t>MENA CALVO, MARIO</t>
  </si>
  <si>
    <t>1/9</t>
  </si>
  <si>
    <t>2/9</t>
  </si>
  <si>
    <t>9/3</t>
  </si>
  <si>
    <t>8/4</t>
  </si>
  <si>
    <t>POULE DE 9</t>
  </si>
  <si>
    <t>3/2</t>
  </si>
  <si>
    <t>9/4</t>
  </si>
  <si>
    <t>5/8</t>
  </si>
  <si>
    <t>7/6</t>
  </si>
  <si>
    <t>5/9</t>
  </si>
  <si>
    <t>8/6</t>
  </si>
  <si>
    <t>6/9</t>
  </si>
  <si>
    <t>9/7</t>
  </si>
  <si>
    <t>1/8</t>
  </si>
  <si>
    <t>2/7</t>
  </si>
  <si>
    <t>9/8</t>
  </si>
  <si>
    <t>CODINA VILLAR, DANIEL</t>
  </si>
  <si>
    <t>MARTIN CORRAL, ALVARO</t>
  </si>
  <si>
    <t>PEREZ CALDERON, JAVIER</t>
  </si>
  <si>
    <t xml:space="preserve"> TORRES SOLANO, IÑIGO</t>
  </si>
  <si>
    <t>MOLINA MORALES,VEGA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</si>
</sst>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4" borderId="7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0" fontId="0" fillId="0" borderId="3" xfId="0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P24" sqref="P24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14" t="s">
        <v>11</v>
      </c>
      <c r="B5" s="15" t="s">
        <v>12</v>
      </c>
      <c r="C5" s="6">
        <v>1</v>
      </c>
      <c r="D5" s="16"/>
      <c r="E5" s="17">
        <v>1</v>
      </c>
      <c r="F5" s="17">
        <v>0</v>
      </c>
      <c r="G5" s="17" t="s">
        <v>13</v>
      </c>
      <c r="H5" s="17"/>
      <c r="I5" s="17"/>
      <c r="J5" s="17"/>
      <c r="K5" s="18">
        <f>COUNTIF(D5:J5,"V*")</f>
        <v>1</v>
      </c>
      <c r="L5" s="8">
        <f>COUNTIF(D5:J5,"&gt;=0")</f>
        <v>2</v>
      </c>
      <c r="M5" s="8">
        <v>4</v>
      </c>
      <c r="N5" s="8">
        <f>K5*4+M5*0.5+L5*1</f>
        <v>8</v>
      </c>
      <c r="O5" s="19">
        <f>N5*50/19.5</f>
        <v>20.512820512820515</v>
      </c>
      <c r="P5" s="20"/>
      <c r="Q5" s="21"/>
      <c r="R5" s="22"/>
    </row>
    <row r="6" spans="1:18" x14ac:dyDescent="0.25">
      <c r="A6" s="23" t="s">
        <v>14</v>
      </c>
      <c r="B6" s="15" t="s">
        <v>15</v>
      </c>
      <c r="C6" s="6">
        <v>2</v>
      </c>
      <c r="D6" s="17" t="s">
        <v>5</v>
      </c>
      <c r="E6" s="24"/>
      <c r="F6" s="17">
        <v>1</v>
      </c>
      <c r="G6" s="17" t="s">
        <v>5</v>
      </c>
      <c r="H6" s="17"/>
      <c r="I6" s="17"/>
      <c r="J6" s="8"/>
      <c r="K6" s="18">
        <f>COUNTIF(D6:J6,"V*")</f>
        <v>2</v>
      </c>
      <c r="L6" s="8">
        <f>COUNTIF(D6:J6,"&gt;=0")</f>
        <v>1</v>
      </c>
      <c r="M6" s="8">
        <v>11</v>
      </c>
      <c r="N6" s="8">
        <f>K6*4+M6*0.5+L6*1</f>
        <v>14.5</v>
      </c>
      <c r="O6" s="19">
        <f>N6*50/19.5</f>
        <v>37.179487179487182</v>
      </c>
      <c r="P6" s="20"/>
      <c r="Q6" s="21"/>
      <c r="R6" s="22"/>
    </row>
    <row r="7" spans="1:18" x14ac:dyDescent="0.25">
      <c r="A7" s="23" t="s">
        <v>14</v>
      </c>
      <c r="B7" s="15" t="s">
        <v>16</v>
      </c>
      <c r="C7" s="6">
        <v>3</v>
      </c>
      <c r="D7" s="17" t="s">
        <v>5</v>
      </c>
      <c r="E7" s="17" t="s">
        <v>5</v>
      </c>
      <c r="F7" s="16"/>
      <c r="G7" s="17" t="s">
        <v>5</v>
      </c>
      <c r="H7" s="17"/>
      <c r="I7" s="17"/>
      <c r="J7" s="8"/>
      <c r="K7" s="18">
        <v>3</v>
      </c>
      <c r="L7" s="8">
        <f>COUNTIF(D7:J7,"&gt;=0")</f>
        <v>0</v>
      </c>
      <c r="M7" s="8">
        <v>15</v>
      </c>
      <c r="N7" s="8">
        <f>K7*4+M7*0.5+L7*1</f>
        <v>19.5</v>
      </c>
      <c r="O7" s="19">
        <f>N7*50/19.5</f>
        <v>50</v>
      </c>
      <c r="P7" s="20"/>
      <c r="Q7" s="21"/>
      <c r="R7" s="22"/>
    </row>
    <row r="8" spans="1:18" x14ac:dyDescent="0.25">
      <c r="A8" s="25" t="s">
        <v>14</v>
      </c>
      <c r="B8" s="15" t="s">
        <v>17</v>
      </c>
      <c r="C8" s="6">
        <v>4</v>
      </c>
      <c r="D8" s="8">
        <v>2</v>
      </c>
      <c r="E8" s="17">
        <v>1</v>
      </c>
      <c r="F8" s="17">
        <v>1</v>
      </c>
      <c r="G8" s="16"/>
      <c r="H8" s="17"/>
      <c r="I8" s="17"/>
      <c r="J8" s="8"/>
      <c r="K8" s="18">
        <f>COUNTIF(D8:J8,"V*")</f>
        <v>0</v>
      </c>
      <c r="L8" s="8">
        <f>COUNTIF(D8:J8,"&gt;=0")</f>
        <v>3</v>
      </c>
      <c r="M8" s="8">
        <v>4</v>
      </c>
      <c r="N8" s="8">
        <f>K8*4+M8*0.5+L8*1</f>
        <v>5</v>
      </c>
      <c r="O8" s="19">
        <f>N8*50/19.5</f>
        <v>12.820512820512821</v>
      </c>
      <c r="P8" s="20"/>
      <c r="Q8" s="21"/>
      <c r="R8" s="22"/>
    </row>
    <row r="9" spans="1:18" x14ac:dyDescent="0.25">
      <c r="A9" s="26"/>
      <c r="B9" s="26"/>
      <c r="C9" s="6">
        <v>5</v>
      </c>
      <c r="D9" s="17"/>
      <c r="E9" s="17"/>
      <c r="F9" s="8"/>
      <c r="G9" s="17"/>
      <c r="H9" s="16"/>
      <c r="I9" s="17"/>
      <c r="J9" s="8"/>
      <c r="K9" s="18"/>
      <c r="L9" s="8"/>
      <c r="M9" s="8"/>
      <c r="N9" s="8"/>
      <c r="O9" s="19"/>
      <c r="P9" s="20"/>
      <c r="Q9" s="21"/>
      <c r="R9" s="22"/>
    </row>
    <row r="10" spans="1:18" x14ac:dyDescent="0.25">
      <c r="N10" s="27"/>
      <c r="O10" s="27"/>
      <c r="P10" s="27"/>
    </row>
    <row r="11" spans="1:18" x14ac:dyDescent="0.25">
      <c r="D11" s="28" t="s">
        <v>18</v>
      </c>
      <c r="E11" s="28" t="s">
        <v>19</v>
      </c>
      <c r="F11" s="28" t="s">
        <v>20</v>
      </c>
      <c r="G11" s="28" t="s">
        <v>21</v>
      </c>
      <c r="H11" s="28" t="s">
        <v>22</v>
      </c>
      <c r="I11" s="28" t="s">
        <v>23</v>
      </c>
      <c r="J11" s="28" t="s">
        <v>24</v>
      </c>
      <c r="K11" s="28" t="s">
        <v>25</v>
      </c>
      <c r="L11" s="28" t="s">
        <v>26</v>
      </c>
      <c r="M11" s="28" t="s">
        <v>27</v>
      </c>
      <c r="N11" s="28" t="s">
        <v>28</v>
      </c>
      <c r="O11" s="28" t="s">
        <v>29</v>
      </c>
      <c r="P11" s="28" t="s">
        <v>30</v>
      </c>
      <c r="Q11" s="28" t="s">
        <v>31</v>
      </c>
      <c r="R11" s="29"/>
    </row>
    <row r="12" spans="1:18" x14ac:dyDescent="0.25">
      <c r="B12" s="26" t="s">
        <v>32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8"/>
      <c r="O12" s="28"/>
      <c r="P12" s="28"/>
      <c r="Q12" s="28"/>
      <c r="R12" s="29"/>
    </row>
    <row r="13" spans="1:18" x14ac:dyDescent="0.25">
      <c r="D13" s="29"/>
      <c r="E13" s="29"/>
      <c r="F13" s="30"/>
      <c r="G13" s="30"/>
      <c r="H13" s="30"/>
      <c r="I13" s="30"/>
      <c r="J13" s="30"/>
      <c r="K13" s="31" t="s">
        <v>33</v>
      </c>
      <c r="L13" s="31" t="s">
        <v>34</v>
      </c>
      <c r="M13" s="31" t="s">
        <v>35</v>
      </c>
      <c r="N13" s="31" t="s">
        <v>36</v>
      </c>
      <c r="O13" s="31" t="s">
        <v>37</v>
      </c>
      <c r="P13" s="31" t="s">
        <v>38</v>
      </c>
      <c r="Q13" s="31" t="s">
        <v>39</v>
      </c>
      <c r="R13" s="29"/>
    </row>
    <row r="14" spans="1:18" x14ac:dyDescent="0.25">
      <c r="D14" s="29"/>
      <c r="E14" s="29"/>
      <c r="F14" s="29"/>
      <c r="G14" s="29"/>
      <c r="H14" s="29"/>
      <c r="I14" s="29"/>
      <c r="J14" s="29"/>
      <c r="K14" s="28"/>
      <c r="L14" s="28"/>
      <c r="M14" s="28"/>
      <c r="N14" s="28"/>
      <c r="O14" s="28"/>
      <c r="P14" s="28"/>
      <c r="Q14" s="28"/>
      <c r="R14" s="29"/>
    </row>
    <row r="15" spans="1:18" x14ac:dyDescent="0.25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25">
      <c r="B16" s="26" t="s">
        <v>40</v>
      </c>
      <c r="D16" s="32" t="s">
        <v>38</v>
      </c>
      <c r="E16" s="32" t="s">
        <v>41</v>
      </c>
      <c r="F16" s="32" t="s">
        <v>23</v>
      </c>
      <c r="G16" s="32" t="s">
        <v>42</v>
      </c>
      <c r="H16" s="32" t="s">
        <v>29</v>
      </c>
      <c r="I16" s="32" t="s">
        <v>43</v>
      </c>
      <c r="J16" s="32" t="s">
        <v>19</v>
      </c>
      <c r="K16" s="32" t="s">
        <v>18</v>
      </c>
      <c r="L16" s="32" t="s">
        <v>44</v>
      </c>
      <c r="M16" s="32" t="s">
        <v>34</v>
      </c>
      <c r="N16" s="32" t="s">
        <v>45</v>
      </c>
      <c r="O16" s="32" t="s">
        <v>20</v>
      </c>
      <c r="P16" s="32" t="s">
        <v>25</v>
      </c>
      <c r="Q16" s="32" t="s">
        <v>46</v>
      </c>
      <c r="R16" s="32" t="s">
        <v>27</v>
      </c>
    </row>
    <row r="17" spans="2:18" x14ac:dyDescent="0.25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x14ac:dyDescent="0.25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2:18" x14ac:dyDescent="0.2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2:18" x14ac:dyDescent="0.25">
      <c r="B20" s="26" t="s">
        <v>47</v>
      </c>
      <c r="D20" s="32" t="s">
        <v>38</v>
      </c>
      <c r="E20" s="32" t="s">
        <v>46</v>
      </c>
      <c r="F20" s="32" t="s">
        <v>25</v>
      </c>
      <c r="G20" s="32" t="s">
        <v>23</v>
      </c>
      <c r="H20" s="32" t="s">
        <v>41</v>
      </c>
      <c r="I20" s="32" t="s">
        <v>48</v>
      </c>
      <c r="J20" s="32" t="s">
        <v>19</v>
      </c>
      <c r="K20" s="32" t="s">
        <v>49</v>
      </c>
      <c r="L20" s="32" t="s">
        <v>33</v>
      </c>
      <c r="M20" s="32" t="s">
        <v>45</v>
      </c>
      <c r="N20" s="29"/>
      <c r="O20" s="29"/>
      <c r="P20" s="29"/>
      <c r="Q20" s="29"/>
      <c r="R20" s="29"/>
    </row>
    <row r="21" spans="2:18" x14ac:dyDescent="0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9"/>
      <c r="P21" s="29"/>
      <c r="Q21" s="29"/>
      <c r="R21" s="29"/>
    </row>
    <row r="22" spans="2:18" x14ac:dyDescent="0.25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x14ac:dyDescent="0.25"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x14ac:dyDescent="0.25">
      <c r="B24" s="26" t="s">
        <v>50</v>
      </c>
      <c r="D24" s="32" t="s">
        <v>18</v>
      </c>
      <c r="E24" s="32" t="s">
        <v>23</v>
      </c>
      <c r="F24" s="32" t="s">
        <v>48</v>
      </c>
      <c r="G24" s="32" t="s">
        <v>35</v>
      </c>
      <c r="H24" s="32" t="s">
        <v>46</v>
      </c>
      <c r="I24" s="32" t="s">
        <v>38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2:18" x14ac:dyDescent="0.25">
      <c r="D25" s="33"/>
      <c r="E25" s="33"/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4"/>
      <c r="R25" s="34"/>
    </row>
  </sheetData>
  <mergeCells count="7">
    <mergeCell ref="P9:R9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E39" sqref="E39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9" t="s">
        <v>5</v>
      </c>
      <c r="M4" s="6" t="s">
        <v>6</v>
      </c>
      <c r="N4" s="6" t="s">
        <v>7</v>
      </c>
      <c r="O4" s="17" t="s">
        <v>8</v>
      </c>
      <c r="P4" s="10" t="s">
        <v>9</v>
      </c>
      <c r="Q4" s="35"/>
      <c r="R4" s="36"/>
    </row>
    <row r="5" spans="1:18" x14ac:dyDescent="0.25">
      <c r="A5" s="23" t="s">
        <v>11</v>
      </c>
      <c r="B5" s="37" t="s">
        <v>52</v>
      </c>
      <c r="C5" s="6">
        <v>1</v>
      </c>
      <c r="D5" s="16"/>
      <c r="E5" s="17" t="s">
        <v>5</v>
      </c>
      <c r="F5" s="17" t="s">
        <v>5</v>
      </c>
      <c r="G5" s="17" t="s">
        <v>5</v>
      </c>
      <c r="H5" s="17" t="s">
        <v>5</v>
      </c>
      <c r="I5" s="17">
        <v>3</v>
      </c>
      <c r="J5" s="17" t="s">
        <v>5</v>
      </c>
      <c r="K5" s="17" t="s">
        <v>5</v>
      </c>
      <c r="L5" s="18">
        <f>COUNTIF(D5:K5,"V*")</f>
        <v>6</v>
      </c>
      <c r="M5" s="8">
        <f>COUNTIF(D5:K5,"&gt;=0")</f>
        <v>1</v>
      </c>
      <c r="N5" s="8">
        <v>33</v>
      </c>
      <c r="O5" s="8">
        <f t="shared" ref="O5:O12" si="0">L5*4+N5*0.5+M5*1</f>
        <v>41.5</v>
      </c>
      <c r="P5" s="19">
        <f>O5*50/45.5</f>
        <v>45.604395604395606</v>
      </c>
      <c r="Q5" s="38"/>
      <c r="R5" s="39"/>
    </row>
    <row r="6" spans="1:18" x14ac:dyDescent="0.25">
      <c r="A6" s="23" t="s">
        <v>11</v>
      </c>
      <c r="B6" s="40" t="s">
        <v>53</v>
      </c>
      <c r="C6" s="6">
        <v>2</v>
      </c>
      <c r="D6" s="17">
        <v>1</v>
      </c>
      <c r="E6" s="24"/>
      <c r="F6" s="17">
        <v>3</v>
      </c>
      <c r="G6" s="17">
        <v>0</v>
      </c>
      <c r="H6" s="17" t="s">
        <v>5</v>
      </c>
      <c r="I6" s="17">
        <v>3</v>
      </c>
      <c r="J6" s="8">
        <v>3</v>
      </c>
      <c r="K6" s="17" t="s">
        <v>5</v>
      </c>
      <c r="L6" s="18">
        <f t="shared" ref="L6:L12" si="1">COUNTIF(D6:K6,"V*")</f>
        <v>2</v>
      </c>
      <c r="M6" s="8">
        <f t="shared" ref="M6:M12" si="2">COUNTIF(D6:K6,"&gt;=0")</f>
        <v>5</v>
      </c>
      <c r="N6" s="8">
        <v>20</v>
      </c>
      <c r="O6" s="8">
        <f t="shared" si="0"/>
        <v>23</v>
      </c>
      <c r="P6" s="19">
        <f t="shared" ref="P6:P12" si="3">O6*50/45.5</f>
        <v>25.274725274725274</v>
      </c>
      <c r="Q6" s="38"/>
      <c r="R6" s="39"/>
    </row>
    <row r="7" spans="1:18" x14ac:dyDescent="0.25">
      <c r="A7" s="23" t="s">
        <v>11</v>
      </c>
      <c r="B7" s="40" t="s">
        <v>54</v>
      </c>
      <c r="C7" s="6">
        <v>3</v>
      </c>
      <c r="D7" s="8">
        <v>3</v>
      </c>
      <c r="E7" s="17" t="s">
        <v>5</v>
      </c>
      <c r="F7" s="16"/>
      <c r="G7" s="17">
        <v>2</v>
      </c>
      <c r="H7" s="17" t="s">
        <v>5</v>
      </c>
      <c r="I7" s="17">
        <v>4</v>
      </c>
      <c r="J7" s="17" t="s">
        <v>5</v>
      </c>
      <c r="K7" s="17" t="s">
        <v>5</v>
      </c>
      <c r="L7" s="18">
        <f t="shared" si="1"/>
        <v>4</v>
      </c>
      <c r="M7" s="8">
        <f t="shared" si="2"/>
        <v>3</v>
      </c>
      <c r="N7" s="8">
        <v>29</v>
      </c>
      <c r="O7" s="8">
        <f t="shared" si="0"/>
        <v>33.5</v>
      </c>
      <c r="P7" s="19">
        <f t="shared" si="3"/>
        <v>36.81318681318681</v>
      </c>
      <c r="Q7" s="38"/>
      <c r="R7" s="39"/>
    </row>
    <row r="8" spans="1:18" x14ac:dyDescent="0.25">
      <c r="A8" s="23" t="s">
        <v>14</v>
      </c>
      <c r="B8" s="40" t="s">
        <v>55</v>
      </c>
      <c r="C8" s="6">
        <v>4</v>
      </c>
      <c r="D8" s="17">
        <v>4</v>
      </c>
      <c r="E8" s="17" t="s">
        <v>5</v>
      </c>
      <c r="F8" s="17" t="s">
        <v>5</v>
      </c>
      <c r="G8" s="16"/>
      <c r="H8" s="17" t="s">
        <v>5</v>
      </c>
      <c r="I8" s="17">
        <v>3</v>
      </c>
      <c r="J8" s="17" t="s">
        <v>5</v>
      </c>
      <c r="K8" s="17" t="s">
        <v>5</v>
      </c>
      <c r="L8" s="18">
        <f t="shared" si="1"/>
        <v>5</v>
      </c>
      <c r="M8" s="8">
        <f t="shared" si="2"/>
        <v>2</v>
      </c>
      <c r="N8" s="8">
        <v>32</v>
      </c>
      <c r="O8" s="8">
        <f t="shared" si="0"/>
        <v>38</v>
      </c>
      <c r="P8" s="19">
        <f t="shared" si="3"/>
        <v>41.758241758241759</v>
      </c>
      <c r="Q8" s="38"/>
      <c r="R8" s="39"/>
    </row>
    <row r="9" spans="1:18" x14ac:dyDescent="0.25">
      <c r="A9" s="23" t="s">
        <v>14</v>
      </c>
      <c r="B9" s="15" t="s">
        <v>56</v>
      </c>
      <c r="C9" s="6">
        <v>5</v>
      </c>
      <c r="D9" s="17">
        <v>1</v>
      </c>
      <c r="E9" s="17">
        <v>4</v>
      </c>
      <c r="F9" s="8">
        <v>2</v>
      </c>
      <c r="G9" s="8">
        <v>2</v>
      </c>
      <c r="H9" s="16"/>
      <c r="I9" s="17">
        <v>0</v>
      </c>
      <c r="J9" s="8">
        <v>3</v>
      </c>
      <c r="K9" s="17" t="s">
        <v>5</v>
      </c>
      <c r="L9" s="18">
        <f t="shared" si="1"/>
        <v>1</v>
      </c>
      <c r="M9" s="8">
        <f t="shared" si="2"/>
        <v>6</v>
      </c>
      <c r="N9" s="8">
        <v>17</v>
      </c>
      <c r="O9" s="8">
        <f t="shared" si="0"/>
        <v>18.5</v>
      </c>
      <c r="P9" s="19">
        <f t="shared" si="3"/>
        <v>20.329670329670328</v>
      </c>
      <c r="Q9" s="38"/>
      <c r="R9" s="39"/>
    </row>
    <row r="10" spans="1:18" x14ac:dyDescent="0.25">
      <c r="A10" s="23" t="s">
        <v>11</v>
      </c>
      <c r="B10" s="40" t="s">
        <v>57</v>
      </c>
      <c r="C10" s="6">
        <v>6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  <c r="I10" s="16"/>
      <c r="J10" s="17" t="s">
        <v>5</v>
      </c>
      <c r="K10" s="41" t="s">
        <v>5</v>
      </c>
      <c r="L10" s="18">
        <f t="shared" si="1"/>
        <v>7</v>
      </c>
      <c r="M10" s="8">
        <f t="shared" si="2"/>
        <v>0</v>
      </c>
      <c r="N10" s="8">
        <v>35</v>
      </c>
      <c r="O10" s="42">
        <f t="shared" si="0"/>
        <v>45.5</v>
      </c>
      <c r="P10" s="19">
        <f t="shared" si="3"/>
        <v>50</v>
      </c>
      <c r="Q10" s="38"/>
      <c r="R10" s="39"/>
    </row>
    <row r="11" spans="1:18" x14ac:dyDescent="0.25">
      <c r="A11" s="25" t="s">
        <v>11</v>
      </c>
      <c r="B11" s="40" t="s">
        <v>58</v>
      </c>
      <c r="C11" s="6">
        <v>7</v>
      </c>
      <c r="D11" s="17">
        <v>4</v>
      </c>
      <c r="E11" s="17" t="s">
        <v>59</v>
      </c>
      <c r="F11" s="8">
        <v>4</v>
      </c>
      <c r="G11" s="8">
        <v>0</v>
      </c>
      <c r="H11" s="17" t="s">
        <v>5</v>
      </c>
      <c r="I11" s="17">
        <v>4</v>
      </c>
      <c r="J11" s="16"/>
      <c r="K11" s="41" t="s">
        <v>5</v>
      </c>
      <c r="L11" s="18">
        <f t="shared" si="1"/>
        <v>3</v>
      </c>
      <c r="M11" s="8">
        <f t="shared" si="2"/>
        <v>4</v>
      </c>
      <c r="N11" s="8">
        <v>26</v>
      </c>
      <c r="O11" s="42">
        <f t="shared" si="0"/>
        <v>29</v>
      </c>
      <c r="P11" s="19">
        <f t="shared" si="3"/>
        <v>31.868131868131869</v>
      </c>
      <c r="Q11" s="38"/>
      <c r="R11" s="39"/>
    </row>
    <row r="12" spans="1:18" x14ac:dyDescent="0.25">
      <c r="A12" s="25" t="s">
        <v>11</v>
      </c>
      <c r="B12" s="40" t="s">
        <v>60</v>
      </c>
      <c r="C12" s="8">
        <v>8</v>
      </c>
      <c r="D12" s="8">
        <v>2</v>
      </c>
      <c r="E12" s="8">
        <v>2</v>
      </c>
      <c r="F12" s="8">
        <v>2</v>
      </c>
      <c r="G12" s="17">
        <v>0</v>
      </c>
      <c r="H12" s="8">
        <v>3</v>
      </c>
      <c r="I12" s="8">
        <v>0</v>
      </c>
      <c r="J12" s="8">
        <v>0</v>
      </c>
      <c r="K12" s="16"/>
      <c r="L12" s="18">
        <f t="shared" si="1"/>
        <v>0</v>
      </c>
      <c r="M12" s="8">
        <f t="shared" si="2"/>
        <v>7</v>
      </c>
      <c r="N12" s="8">
        <v>9</v>
      </c>
      <c r="O12" s="42">
        <f t="shared" si="0"/>
        <v>11.5</v>
      </c>
      <c r="P12" s="19">
        <f t="shared" si="3"/>
        <v>12.637362637362637</v>
      </c>
      <c r="Q12" s="38"/>
      <c r="R12" s="39"/>
    </row>
    <row r="13" spans="1:18" x14ac:dyDescent="0.25">
      <c r="N13" s="43"/>
      <c r="O13" s="43"/>
      <c r="P13" s="43"/>
    </row>
    <row r="14" spans="1:18" x14ac:dyDescent="0.25">
      <c r="N14" s="43"/>
      <c r="O14" s="43"/>
      <c r="P14" s="43"/>
    </row>
    <row r="15" spans="1:18" x14ac:dyDescent="0.25">
      <c r="B15" s="44"/>
      <c r="D15" s="32" t="s">
        <v>23</v>
      </c>
      <c r="E15" s="32" t="s">
        <v>61</v>
      </c>
      <c r="F15" s="32" t="s">
        <v>62</v>
      </c>
      <c r="G15" s="32" t="s">
        <v>63</v>
      </c>
      <c r="H15" s="32" t="s">
        <v>38</v>
      </c>
      <c r="I15" s="32" t="s">
        <v>46</v>
      </c>
      <c r="J15" s="32" t="s">
        <v>42</v>
      </c>
      <c r="K15" s="32" t="s">
        <v>64</v>
      </c>
      <c r="L15" s="32" t="s">
        <v>49</v>
      </c>
      <c r="M15" s="32" t="s">
        <v>65</v>
      </c>
      <c r="N15" s="32" t="s">
        <v>66</v>
      </c>
      <c r="O15" s="32" t="s">
        <v>24</v>
      </c>
      <c r="P15" s="32" t="s">
        <v>45</v>
      </c>
      <c r="Q15" s="32" t="s">
        <v>67</v>
      </c>
    </row>
    <row r="16" spans="1:18" x14ac:dyDescent="0.25">
      <c r="B16" s="4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8" x14ac:dyDescent="0.25">
      <c r="B17" s="46" t="s">
        <v>68</v>
      </c>
      <c r="D17" s="32" t="s">
        <v>69</v>
      </c>
      <c r="E17" s="32" t="s">
        <v>70</v>
      </c>
      <c r="F17" s="32" t="s">
        <v>71</v>
      </c>
      <c r="G17" s="32" t="s">
        <v>22</v>
      </c>
      <c r="H17" s="32" t="s">
        <v>72</v>
      </c>
      <c r="I17" s="32" t="s">
        <v>73</v>
      </c>
      <c r="J17" s="32" t="s">
        <v>74</v>
      </c>
      <c r="K17" s="32" t="s">
        <v>75</v>
      </c>
      <c r="L17" s="32" t="s">
        <v>33</v>
      </c>
      <c r="M17" s="32" t="s">
        <v>76</v>
      </c>
      <c r="N17" s="32" t="s">
        <v>30</v>
      </c>
      <c r="O17" s="32" t="s">
        <v>77</v>
      </c>
      <c r="P17" s="32" t="s">
        <v>31</v>
      </c>
      <c r="Q17" s="32" t="s">
        <v>48</v>
      </c>
    </row>
    <row r="18" spans="2:18" x14ac:dyDescent="0.25">
      <c r="B18" s="47"/>
      <c r="D18" s="32"/>
      <c r="E18" s="32"/>
      <c r="F18" s="32"/>
      <c r="G18" s="32"/>
      <c r="H18" s="32"/>
      <c r="I18" s="32"/>
      <c r="J18" s="32"/>
      <c r="K18" s="32"/>
      <c r="L18" s="48"/>
      <c r="M18" s="32"/>
      <c r="N18" s="49"/>
      <c r="O18" s="32"/>
      <c r="P18" s="28"/>
      <c r="Q18" s="28"/>
    </row>
    <row r="19" spans="2:18" x14ac:dyDescent="0.25">
      <c r="N19" s="43"/>
      <c r="O19" s="43"/>
      <c r="P19" s="43"/>
    </row>
    <row r="20" spans="2:18" x14ac:dyDescent="0.25">
      <c r="N20" s="43"/>
      <c r="O20" s="43"/>
      <c r="P20" s="43"/>
    </row>
    <row r="21" spans="2:18" x14ac:dyDescent="0.25">
      <c r="N21" s="27"/>
      <c r="O21" s="27"/>
      <c r="P21" s="27"/>
    </row>
    <row r="22" spans="2:18" x14ac:dyDescent="0.25">
      <c r="D22" s="28" t="s">
        <v>18</v>
      </c>
      <c r="E22" s="28" t="s">
        <v>19</v>
      </c>
      <c r="F22" s="28" t="s">
        <v>20</v>
      </c>
      <c r="G22" s="28" t="s">
        <v>21</v>
      </c>
      <c r="H22" s="28" t="s">
        <v>22</v>
      </c>
      <c r="I22" s="28" t="s">
        <v>23</v>
      </c>
      <c r="J22" s="28" t="s">
        <v>24</v>
      </c>
      <c r="K22" s="28" t="s">
        <v>25</v>
      </c>
      <c r="L22" s="28" t="s">
        <v>26</v>
      </c>
      <c r="M22" s="28" t="s">
        <v>27</v>
      </c>
      <c r="N22" s="28" t="s">
        <v>28</v>
      </c>
      <c r="O22" s="28" t="s">
        <v>29</v>
      </c>
      <c r="P22" s="28" t="s">
        <v>30</v>
      </c>
      <c r="Q22" s="28" t="s">
        <v>31</v>
      </c>
      <c r="R22" s="29"/>
    </row>
    <row r="23" spans="2:18" x14ac:dyDescent="0.25">
      <c r="B23" s="26" t="s">
        <v>32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8"/>
      <c r="O23" s="28"/>
      <c r="P23" s="28"/>
      <c r="Q23" s="28"/>
      <c r="R23" s="29"/>
    </row>
    <row r="24" spans="2:18" x14ac:dyDescent="0.25">
      <c r="D24" s="29"/>
      <c r="E24" s="29"/>
      <c r="F24" s="30"/>
      <c r="G24" s="30"/>
      <c r="H24" s="30"/>
      <c r="I24" s="30"/>
      <c r="J24" s="30"/>
      <c r="K24" s="31" t="s">
        <v>33</v>
      </c>
      <c r="L24" s="31" t="s">
        <v>34</v>
      </c>
      <c r="M24" s="31" t="s">
        <v>35</v>
      </c>
      <c r="N24" s="31" t="s">
        <v>36</v>
      </c>
      <c r="O24" s="31" t="s">
        <v>37</v>
      </c>
      <c r="P24" s="31" t="s">
        <v>38</v>
      </c>
      <c r="Q24" s="31" t="s">
        <v>39</v>
      </c>
      <c r="R24" s="29"/>
    </row>
    <row r="25" spans="2:18" x14ac:dyDescent="0.25">
      <c r="D25" s="29"/>
      <c r="E25" s="29"/>
      <c r="F25" s="29"/>
      <c r="G25" s="29"/>
      <c r="H25" s="29"/>
      <c r="I25" s="29"/>
      <c r="J25" s="29"/>
      <c r="K25" s="28"/>
      <c r="L25" s="28"/>
      <c r="M25" s="28"/>
      <c r="N25" s="28"/>
      <c r="O25" s="28"/>
      <c r="P25" s="28"/>
      <c r="Q25" s="28"/>
      <c r="R25" s="29"/>
    </row>
    <row r="26" spans="2:18" x14ac:dyDescent="0.25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2:18" x14ac:dyDescent="0.25">
      <c r="B27" s="4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2:18" x14ac:dyDescent="0.2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2:18" x14ac:dyDescent="0.25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2:18" x14ac:dyDescent="0.25">
      <c r="B31" s="43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29"/>
      <c r="O31" s="29"/>
      <c r="P31" s="29"/>
      <c r="Q31" s="29"/>
      <c r="R31" s="29"/>
    </row>
    <row r="32" spans="2:18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9"/>
      <c r="O32" s="29"/>
      <c r="P32" s="29"/>
      <c r="Q32" s="29"/>
      <c r="R32" s="29"/>
    </row>
    <row r="33" spans="2:18" x14ac:dyDescent="0.25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2:18" x14ac:dyDescent="0.25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2:18" x14ac:dyDescent="0.25">
      <c r="B35" s="43"/>
      <c r="D35" s="50"/>
      <c r="E35" s="50"/>
      <c r="F35" s="50"/>
      <c r="G35" s="50"/>
      <c r="H35" s="50"/>
      <c r="I35" s="50"/>
      <c r="J35" s="29"/>
      <c r="K35" s="29"/>
      <c r="L35" s="29"/>
      <c r="M35" s="29"/>
      <c r="N35" s="29"/>
      <c r="O35" s="29"/>
      <c r="P35" s="29"/>
      <c r="Q35" s="29"/>
      <c r="R35" s="29"/>
    </row>
    <row r="36" spans="2:18" x14ac:dyDescent="0.25">
      <c r="D36" s="52"/>
      <c r="E36" s="52"/>
      <c r="F36" s="52"/>
      <c r="G36" s="52"/>
      <c r="H36" s="52"/>
      <c r="I36" s="52"/>
      <c r="J36" s="34"/>
      <c r="K36" s="34"/>
      <c r="L36" s="34"/>
      <c r="M36" s="34"/>
      <c r="N36" s="34"/>
      <c r="O36" s="34"/>
      <c r="P36" s="34"/>
      <c r="Q36" s="34"/>
      <c r="R36" s="34"/>
    </row>
  </sheetData>
  <mergeCells count="1"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10" workbookViewId="0">
      <selection activeCell="W15" sqref="W15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6" width="6" customWidth="1"/>
    <col min="17" max="17" width="7.140625" customWidth="1"/>
    <col min="18" max="18" width="10.2851562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2" width="6" customWidth="1"/>
    <col min="273" max="273" width="7.140625" customWidth="1"/>
    <col min="274" max="274" width="10.2851562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28" width="6" customWidth="1"/>
    <col min="529" max="529" width="7.140625" customWidth="1"/>
    <col min="530" max="530" width="10.2851562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4" width="6" customWidth="1"/>
    <col min="785" max="785" width="7.140625" customWidth="1"/>
    <col min="786" max="786" width="10.2851562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0" width="6" customWidth="1"/>
    <col min="1041" max="1041" width="7.140625" customWidth="1"/>
    <col min="1042" max="1042" width="10.2851562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6" width="6" customWidth="1"/>
    <col min="1297" max="1297" width="7.140625" customWidth="1"/>
    <col min="1298" max="1298" width="10.2851562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2" width="6" customWidth="1"/>
    <col min="1553" max="1553" width="7.140625" customWidth="1"/>
    <col min="1554" max="1554" width="10.2851562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08" width="6" customWidth="1"/>
    <col min="1809" max="1809" width="7.140625" customWidth="1"/>
    <col min="1810" max="1810" width="10.2851562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4" width="6" customWidth="1"/>
    <col min="2065" max="2065" width="7.140625" customWidth="1"/>
    <col min="2066" max="2066" width="10.2851562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0" width="6" customWidth="1"/>
    <col min="2321" max="2321" width="7.140625" customWidth="1"/>
    <col min="2322" max="2322" width="10.2851562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6" width="6" customWidth="1"/>
    <col min="2577" max="2577" width="7.140625" customWidth="1"/>
    <col min="2578" max="2578" width="10.2851562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2" width="6" customWidth="1"/>
    <col min="2833" max="2833" width="7.140625" customWidth="1"/>
    <col min="2834" max="2834" width="10.2851562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88" width="6" customWidth="1"/>
    <col min="3089" max="3089" width="7.140625" customWidth="1"/>
    <col min="3090" max="3090" width="10.2851562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4" width="6" customWidth="1"/>
    <col min="3345" max="3345" width="7.140625" customWidth="1"/>
    <col min="3346" max="3346" width="10.2851562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0" width="6" customWidth="1"/>
    <col min="3601" max="3601" width="7.140625" customWidth="1"/>
    <col min="3602" max="3602" width="10.2851562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6" width="6" customWidth="1"/>
    <col min="3857" max="3857" width="7.140625" customWidth="1"/>
    <col min="3858" max="3858" width="10.2851562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2" width="6" customWidth="1"/>
    <col min="4113" max="4113" width="7.140625" customWidth="1"/>
    <col min="4114" max="4114" width="10.2851562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68" width="6" customWidth="1"/>
    <col min="4369" max="4369" width="7.140625" customWidth="1"/>
    <col min="4370" max="4370" width="10.2851562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4" width="6" customWidth="1"/>
    <col min="4625" max="4625" width="7.140625" customWidth="1"/>
    <col min="4626" max="4626" width="10.2851562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0" width="6" customWidth="1"/>
    <col min="4881" max="4881" width="7.140625" customWidth="1"/>
    <col min="4882" max="4882" width="10.2851562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6" width="6" customWidth="1"/>
    <col min="5137" max="5137" width="7.140625" customWidth="1"/>
    <col min="5138" max="5138" width="10.2851562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2" width="6" customWidth="1"/>
    <col min="5393" max="5393" width="7.140625" customWidth="1"/>
    <col min="5394" max="5394" width="10.2851562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48" width="6" customWidth="1"/>
    <col min="5649" max="5649" width="7.140625" customWidth="1"/>
    <col min="5650" max="5650" width="10.2851562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4" width="6" customWidth="1"/>
    <col min="5905" max="5905" width="7.140625" customWidth="1"/>
    <col min="5906" max="5906" width="10.2851562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0" width="6" customWidth="1"/>
    <col min="6161" max="6161" width="7.140625" customWidth="1"/>
    <col min="6162" max="6162" width="10.2851562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6" width="6" customWidth="1"/>
    <col min="6417" max="6417" width="7.140625" customWidth="1"/>
    <col min="6418" max="6418" width="10.2851562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2" width="6" customWidth="1"/>
    <col min="6673" max="6673" width="7.140625" customWidth="1"/>
    <col min="6674" max="6674" width="10.2851562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28" width="6" customWidth="1"/>
    <col min="6929" max="6929" width="7.140625" customWidth="1"/>
    <col min="6930" max="6930" width="10.2851562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4" width="6" customWidth="1"/>
    <col min="7185" max="7185" width="7.140625" customWidth="1"/>
    <col min="7186" max="7186" width="10.2851562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0" width="6" customWidth="1"/>
    <col min="7441" max="7441" width="7.140625" customWidth="1"/>
    <col min="7442" max="7442" width="10.2851562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6" width="6" customWidth="1"/>
    <col min="7697" max="7697" width="7.140625" customWidth="1"/>
    <col min="7698" max="7698" width="10.2851562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2" width="6" customWidth="1"/>
    <col min="7953" max="7953" width="7.140625" customWidth="1"/>
    <col min="7954" max="7954" width="10.2851562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08" width="6" customWidth="1"/>
    <col min="8209" max="8209" width="7.140625" customWidth="1"/>
    <col min="8210" max="8210" width="10.2851562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4" width="6" customWidth="1"/>
    <col min="8465" max="8465" width="7.140625" customWidth="1"/>
    <col min="8466" max="8466" width="10.2851562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0" width="6" customWidth="1"/>
    <col min="8721" max="8721" width="7.140625" customWidth="1"/>
    <col min="8722" max="8722" width="10.2851562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6" width="6" customWidth="1"/>
    <col min="8977" max="8977" width="7.140625" customWidth="1"/>
    <col min="8978" max="8978" width="10.2851562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2" width="6" customWidth="1"/>
    <col min="9233" max="9233" width="7.140625" customWidth="1"/>
    <col min="9234" max="9234" width="10.2851562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88" width="6" customWidth="1"/>
    <col min="9489" max="9489" width="7.140625" customWidth="1"/>
    <col min="9490" max="9490" width="10.2851562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4" width="6" customWidth="1"/>
    <col min="9745" max="9745" width="7.140625" customWidth="1"/>
    <col min="9746" max="9746" width="10.2851562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0" width="6" customWidth="1"/>
    <col min="10001" max="10001" width="7.140625" customWidth="1"/>
    <col min="10002" max="10002" width="10.2851562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6" width="6" customWidth="1"/>
    <col min="10257" max="10257" width="7.140625" customWidth="1"/>
    <col min="10258" max="10258" width="10.2851562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2" width="6" customWidth="1"/>
    <col min="10513" max="10513" width="7.140625" customWidth="1"/>
    <col min="10514" max="10514" width="10.2851562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68" width="6" customWidth="1"/>
    <col min="10769" max="10769" width="7.140625" customWidth="1"/>
    <col min="10770" max="10770" width="10.2851562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4" width="6" customWidth="1"/>
    <col min="11025" max="11025" width="7.140625" customWidth="1"/>
    <col min="11026" max="11026" width="10.2851562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0" width="6" customWidth="1"/>
    <col min="11281" max="11281" width="7.140625" customWidth="1"/>
    <col min="11282" max="11282" width="10.2851562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6" width="6" customWidth="1"/>
    <col min="11537" max="11537" width="7.140625" customWidth="1"/>
    <col min="11538" max="11538" width="10.2851562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2" width="6" customWidth="1"/>
    <col min="11793" max="11793" width="7.140625" customWidth="1"/>
    <col min="11794" max="11794" width="10.2851562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48" width="6" customWidth="1"/>
    <col min="12049" max="12049" width="7.140625" customWidth="1"/>
    <col min="12050" max="12050" width="10.2851562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4" width="6" customWidth="1"/>
    <col min="12305" max="12305" width="7.140625" customWidth="1"/>
    <col min="12306" max="12306" width="10.2851562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0" width="6" customWidth="1"/>
    <col min="12561" max="12561" width="7.140625" customWidth="1"/>
    <col min="12562" max="12562" width="10.2851562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6" width="6" customWidth="1"/>
    <col min="12817" max="12817" width="7.140625" customWidth="1"/>
    <col min="12818" max="12818" width="10.2851562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2" width="6" customWidth="1"/>
    <col min="13073" max="13073" width="7.140625" customWidth="1"/>
    <col min="13074" max="13074" width="10.2851562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28" width="6" customWidth="1"/>
    <col min="13329" max="13329" width="7.140625" customWidth="1"/>
    <col min="13330" max="13330" width="10.2851562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4" width="6" customWidth="1"/>
    <col min="13585" max="13585" width="7.140625" customWidth="1"/>
    <col min="13586" max="13586" width="10.2851562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0" width="6" customWidth="1"/>
    <col min="13841" max="13841" width="7.140625" customWidth="1"/>
    <col min="13842" max="13842" width="10.2851562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6" width="6" customWidth="1"/>
    <col min="14097" max="14097" width="7.140625" customWidth="1"/>
    <col min="14098" max="14098" width="10.2851562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2" width="6" customWidth="1"/>
    <col min="14353" max="14353" width="7.140625" customWidth="1"/>
    <col min="14354" max="14354" width="10.2851562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08" width="6" customWidth="1"/>
    <col min="14609" max="14609" width="7.140625" customWidth="1"/>
    <col min="14610" max="14610" width="10.2851562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4" width="6" customWidth="1"/>
    <col min="14865" max="14865" width="7.140625" customWidth="1"/>
    <col min="14866" max="14866" width="10.2851562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0" width="6" customWidth="1"/>
    <col min="15121" max="15121" width="7.140625" customWidth="1"/>
    <col min="15122" max="15122" width="10.2851562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6" width="6" customWidth="1"/>
    <col min="15377" max="15377" width="7.140625" customWidth="1"/>
    <col min="15378" max="15378" width="10.2851562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2" width="6" customWidth="1"/>
    <col min="15633" max="15633" width="7.140625" customWidth="1"/>
    <col min="15634" max="15634" width="10.2851562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88" width="6" customWidth="1"/>
    <col min="15889" max="15889" width="7.140625" customWidth="1"/>
    <col min="15890" max="15890" width="10.2851562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4" width="6" customWidth="1"/>
    <col min="16145" max="16145" width="7.140625" customWidth="1"/>
    <col min="16146" max="16146" width="10.2851562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78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9" t="s">
        <v>5</v>
      </c>
      <c r="N4" s="6" t="s">
        <v>6</v>
      </c>
      <c r="O4" s="6" t="s">
        <v>7</v>
      </c>
      <c r="P4" s="6" t="s">
        <v>8</v>
      </c>
      <c r="Q4" s="10" t="s">
        <v>9</v>
      </c>
      <c r="R4" s="36"/>
    </row>
    <row r="5" spans="1:18" x14ac:dyDescent="0.25">
      <c r="A5" s="25" t="s">
        <v>14</v>
      </c>
      <c r="B5" s="40" t="s">
        <v>79</v>
      </c>
      <c r="C5" s="6">
        <v>1</v>
      </c>
      <c r="D5" s="16"/>
      <c r="E5" s="17">
        <v>2</v>
      </c>
      <c r="F5" s="17">
        <v>2</v>
      </c>
      <c r="G5" s="17">
        <v>0</v>
      </c>
      <c r="H5" s="17" t="s">
        <v>5</v>
      </c>
      <c r="I5" s="17" t="s">
        <v>5</v>
      </c>
      <c r="J5" s="17">
        <v>1</v>
      </c>
      <c r="K5" s="17" t="s">
        <v>5</v>
      </c>
      <c r="L5" s="17">
        <v>4</v>
      </c>
      <c r="M5" s="18">
        <f>COUNTIF(D5:L5,"V*")</f>
        <v>3</v>
      </c>
      <c r="N5" s="8">
        <f>COUNTIF(D5:L5,"&gt;=0")</f>
        <v>5</v>
      </c>
      <c r="O5" s="8">
        <v>24</v>
      </c>
      <c r="P5" s="8">
        <f t="shared" ref="P5:P13" si="0">M5*4+O5*0.5+N5*1</f>
        <v>29</v>
      </c>
      <c r="Q5" s="19">
        <f>P5*50/52</f>
        <v>27.884615384615383</v>
      </c>
      <c r="R5" s="53"/>
    </row>
    <row r="6" spans="1:18" x14ac:dyDescent="0.25">
      <c r="A6" s="25" t="s">
        <v>14</v>
      </c>
      <c r="B6" s="40" t="s">
        <v>80</v>
      </c>
      <c r="C6" s="6">
        <v>2</v>
      </c>
      <c r="D6" s="17" t="s">
        <v>5</v>
      </c>
      <c r="E6" s="24"/>
      <c r="F6" s="17">
        <v>4</v>
      </c>
      <c r="G6" s="17">
        <v>1</v>
      </c>
      <c r="H6" s="17">
        <v>4</v>
      </c>
      <c r="I6" s="17" t="s">
        <v>5</v>
      </c>
      <c r="J6" s="17" t="s">
        <v>5</v>
      </c>
      <c r="K6" s="17" t="s">
        <v>5</v>
      </c>
      <c r="L6" s="17" t="s">
        <v>81</v>
      </c>
      <c r="M6" s="18">
        <f t="shared" ref="M6:M13" si="1">COUNTIF(D6:L6,"V*")</f>
        <v>5</v>
      </c>
      <c r="N6" s="8">
        <f t="shared" ref="N6:N13" si="2">COUNTIF(D6:L6,"&gt;=0")</f>
        <v>3</v>
      </c>
      <c r="O6" s="8">
        <v>30</v>
      </c>
      <c r="P6" s="8">
        <f t="shared" si="0"/>
        <v>38</v>
      </c>
      <c r="Q6" s="19">
        <f t="shared" ref="Q6:Q13" si="3">P6*50/52</f>
        <v>36.53846153846154</v>
      </c>
      <c r="R6" s="53"/>
    </row>
    <row r="7" spans="1:18" x14ac:dyDescent="0.25">
      <c r="A7" s="25" t="s">
        <v>11</v>
      </c>
      <c r="B7" s="54" t="s">
        <v>82</v>
      </c>
      <c r="C7" s="6">
        <v>3</v>
      </c>
      <c r="D7" s="17" t="s">
        <v>5</v>
      </c>
      <c r="E7" s="17" t="s">
        <v>5</v>
      </c>
      <c r="F7" s="16"/>
      <c r="G7" s="17">
        <v>4</v>
      </c>
      <c r="H7" s="17" t="s">
        <v>5</v>
      </c>
      <c r="I7" s="17" t="s">
        <v>5</v>
      </c>
      <c r="J7" s="8">
        <v>3</v>
      </c>
      <c r="K7" s="17" t="s">
        <v>5</v>
      </c>
      <c r="L7" s="17" t="s">
        <v>5</v>
      </c>
      <c r="M7" s="18">
        <f t="shared" si="1"/>
        <v>6</v>
      </c>
      <c r="N7" s="8">
        <f t="shared" si="2"/>
        <v>2</v>
      </c>
      <c r="O7" s="8">
        <v>37</v>
      </c>
      <c r="P7" s="8">
        <f t="shared" si="0"/>
        <v>44.5</v>
      </c>
      <c r="Q7" s="19">
        <f t="shared" si="3"/>
        <v>42.78846153846154</v>
      </c>
      <c r="R7" s="53"/>
    </row>
    <row r="8" spans="1:18" x14ac:dyDescent="0.25">
      <c r="A8" s="23" t="s">
        <v>14</v>
      </c>
      <c r="B8" s="54" t="s">
        <v>83</v>
      </c>
      <c r="C8" s="6">
        <v>4</v>
      </c>
      <c r="D8" s="8" t="s">
        <v>5</v>
      </c>
      <c r="E8" s="17" t="s">
        <v>5</v>
      </c>
      <c r="F8" s="17" t="s">
        <v>5</v>
      </c>
      <c r="G8" s="16"/>
      <c r="H8" s="17" t="s">
        <v>5</v>
      </c>
      <c r="I8" s="17" t="s">
        <v>5</v>
      </c>
      <c r="J8" s="17" t="s">
        <v>5</v>
      </c>
      <c r="K8" s="17" t="s">
        <v>5</v>
      </c>
      <c r="L8" s="17" t="s">
        <v>5</v>
      </c>
      <c r="M8" s="18">
        <f t="shared" si="1"/>
        <v>8</v>
      </c>
      <c r="N8" s="8">
        <f t="shared" si="2"/>
        <v>0</v>
      </c>
      <c r="O8" s="8">
        <v>40</v>
      </c>
      <c r="P8" s="8">
        <f t="shared" si="0"/>
        <v>52</v>
      </c>
      <c r="Q8" s="19">
        <f t="shared" si="3"/>
        <v>50</v>
      </c>
      <c r="R8" s="55"/>
    </row>
    <row r="9" spans="1:18" x14ac:dyDescent="0.25">
      <c r="A9" s="25" t="s">
        <v>14</v>
      </c>
      <c r="B9" s="40" t="s">
        <v>84</v>
      </c>
      <c r="C9" s="6">
        <v>5</v>
      </c>
      <c r="D9" s="8">
        <v>2</v>
      </c>
      <c r="E9" s="17" t="s">
        <v>5</v>
      </c>
      <c r="F9" s="17">
        <v>0</v>
      </c>
      <c r="G9" s="17">
        <v>2</v>
      </c>
      <c r="H9" s="16"/>
      <c r="I9" s="17">
        <v>2</v>
      </c>
      <c r="J9" s="8">
        <v>3</v>
      </c>
      <c r="K9" s="41" t="s">
        <v>5</v>
      </c>
      <c r="L9" s="8">
        <v>2</v>
      </c>
      <c r="M9" s="18">
        <f t="shared" si="1"/>
        <v>2</v>
      </c>
      <c r="N9" s="8">
        <f t="shared" si="2"/>
        <v>6</v>
      </c>
      <c r="O9" s="56">
        <v>21</v>
      </c>
      <c r="P9" s="8">
        <f t="shared" si="0"/>
        <v>24.5</v>
      </c>
      <c r="Q9" s="19">
        <f t="shared" si="3"/>
        <v>23.557692307692307</v>
      </c>
      <c r="R9" s="57"/>
    </row>
    <row r="10" spans="1:18" x14ac:dyDescent="0.25">
      <c r="A10" s="17" t="s">
        <v>14</v>
      </c>
      <c r="B10" s="40" t="s">
        <v>85</v>
      </c>
      <c r="C10" s="6">
        <v>6</v>
      </c>
      <c r="D10" s="8">
        <v>3</v>
      </c>
      <c r="E10" s="17">
        <v>2</v>
      </c>
      <c r="F10" s="17">
        <v>1</v>
      </c>
      <c r="G10" s="17">
        <v>1</v>
      </c>
      <c r="H10" s="17" t="s">
        <v>5</v>
      </c>
      <c r="I10" s="16"/>
      <c r="J10" s="8">
        <v>3</v>
      </c>
      <c r="K10" s="41" t="s">
        <v>5</v>
      </c>
      <c r="L10" s="17" t="s">
        <v>5</v>
      </c>
      <c r="M10" s="18">
        <f t="shared" si="1"/>
        <v>3</v>
      </c>
      <c r="N10" s="8">
        <f t="shared" si="2"/>
        <v>5</v>
      </c>
      <c r="O10" s="56">
        <v>25</v>
      </c>
      <c r="P10" s="8">
        <f t="shared" si="0"/>
        <v>29.5</v>
      </c>
      <c r="Q10" s="19">
        <f t="shared" si="3"/>
        <v>28.365384615384617</v>
      </c>
      <c r="R10" s="57"/>
    </row>
    <row r="11" spans="1:18" x14ac:dyDescent="0.25">
      <c r="A11" s="25" t="s">
        <v>11</v>
      </c>
      <c r="B11" s="40" t="s">
        <v>86</v>
      </c>
      <c r="C11" s="6">
        <v>7</v>
      </c>
      <c r="D11" s="17" t="s">
        <v>5</v>
      </c>
      <c r="E11" s="17">
        <v>3</v>
      </c>
      <c r="F11" s="17" t="s">
        <v>5</v>
      </c>
      <c r="G11" s="17">
        <v>0</v>
      </c>
      <c r="H11" s="17" t="s">
        <v>5</v>
      </c>
      <c r="I11" s="17" t="s">
        <v>59</v>
      </c>
      <c r="J11" s="16"/>
      <c r="K11" s="41" t="s">
        <v>5</v>
      </c>
      <c r="L11" s="8">
        <v>0</v>
      </c>
      <c r="M11" s="18">
        <f t="shared" si="1"/>
        <v>5</v>
      </c>
      <c r="N11" s="8">
        <f t="shared" si="2"/>
        <v>3</v>
      </c>
      <c r="O11" s="56">
        <v>27</v>
      </c>
      <c r="P11" s="8">
        <f t="shared" si="0"/>
        <v>36.5</v>
      </c>
      <c r="Q11" s="19">
        <f t="shared" si="3"/>
        <v>35.096153846153847</v>
      </c>
      <c r="R11" s="57"/>
    </row>
    <row r="12" spans="1:18" x14ac:dyDescent="0.25">
      <c r="A12" s="25" t="s">
        <v>14</v>
      </c>
      <c r="B12" s="40" t="s">
        <v>87</v>
      </c>
      <c r="C12" s="6">
        <v>8</v>
      </c>
      <c r="D12" s="8">
        <v>0</v>
      </c>
      <c r="E12" s="17">
        <v>1</v>
      </c>
      <c r="F12" s="17">
        <v>1</v>
      </c>
      <c r="G12" s="17">
        <v>0</v>
      </c>
      <c r="H12" s="17">
        <v>0</v>
      </c>
      <c r="I12" s="17">
        <v>0</v>
      </c>
      <c r="J12" s="8">
        <v>2</v>
      </c>
      <c r="K12" s="16"/>
      <c r="L12" s="8">
        <v>4</v>
      </c>
      <c r="M12" s="18">
        <f t="shared" si="1"/>
        <v>0</v>
      </c>
      <c r="N12" s="8">
        <f t="shared" si="2"/>
        <v>8</v>
      </c>
      <c r="O12" s="56">
        <v>8</v>
      </c>
      <c r="P12" s="8">
        <f t="shared" si="0"/>
        <v>12</v>
      </c>
      <c r="Q12" s="19">
        <f t="shared" si="3"/>
        <v>11.538461538461538</v>
      </c>
      <c r="R12" s="57"/>
    </row>
    <row r="13" spans="1:18" x14ac:dyDescent="0.25">
      <c r="A13" s="25" t="s">
        <v>14</v>
      </c>
      <c r="B13" s="40" t="s">
        <v>88</v>
      </c>
      <c r="C13" s="6">
        <v>9</v>
      </c>
      <c r="D13" s="17" t="s">
        <v>5</v>
      </c>
      <c r="E13" s="17">
        <v>1</v>
      </c>
      <c r="F13" s="17">
        <v>1</v>
      </c>
      <c r="G13" s="17">
        <v>1</v>
      </c>
      <c r="H13" s="17" t="s">
        <v>5</v>
      </c>
      <c r="I13" s="17">
        <v>1</v>
      </c>
      <c r="J13" s="17" t="s">
        <v>5</v>
      </c>
      <c r="K13" s="41" t="s">
        <v>5</v>
      </c>
      <c r="L13" s="16"/>
      <c r="M13" s="18">
        <f t="shared" si="1"/>
        <v>4</v>
      </c>
      <c r="N13" s="8">
        <f t="shared" si="2"/>
        <v>4</v>
      </c>
      <c r="O13" s="56">
        <v>24</v>
      </c>
      <c r="P13" s="8">
        <f t="shared" si="0"/>
        <v>32</v>
      </c>
      <c r="Q13" s="19">
        <f t="shared" si="3"/>
        <v>30.76923076923077</v>
      </c>
      <c r="R13" s="55"/>
    </row>
    <row r="14" spans="1:18" x14ac:dyDescent="0.25">
      <c r="N14" s="43"/>
      <c r="O14" s="43"/>
      <c r="P14" s="43"/>
    </row>
    <row r="15" spans="1:18" x14ac:dyDescent="0.25">
      <c r="N15" s="43"/>
      <c r="O15" s="43"/>
      <c r="P15" s="43"/>
    </row>
    <row r="16" spans="1:18" x14ac:dyDescent="0.25">
      <c r="N16" s="43"/>
      <c r="O16" s="43"/>
      <c r="P16" s="43"/>
    </row>
    <row r="17" spans="2:18" x14ac:dyDescent="0.25">
      <c r="B17" s="44"/>
      <c r="D17" s="32" t="s">
        <v>89</v>
      </c>
      <c r="E17" s="32" t="s">
        <v>71</v>
      </c>
      <c r="F17" s="32" t="s">
        <v>73</v>
      </c>
      <c r="G17" s="32" t="s">
        <v>30</v>
      </c>
      <c r="H17" s="32" t="s">
        <v>61</v>
      </c>
      <c r="I17" s="32" t="s">
        <v>90</v>
      </c>
      <c r="J17" s="32" t="s">
        <v>66</v>
      </c>
      <c r="K17" s="32" t="s">
        <v>62</v>
      </c>
      <c r="L17" s="32" t="s">
        <v>37</v>
      </c>
      <c r="M17" s="32" t="s">
        <v>38</v>
      </c>
      <c r="N17" s="32" t="s">
        <v>91</v>
      </c>
      <c r="O17" s="32" t="s">
        <v>92</v>
      </c>
      <c r="P17" s="32" t="s">
        <v>69</v>
      </c>
      <c r="Q17" s="32" t="s">
        <v>72</v>
      </c>
    </row>
    <row r="18" spans="2:18" x14ac:dyDescent="0.25">
      <c r="B18" s="4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8" x14ac:dyDescent="0.25">
      <c r="B19" s="46" t="s">
        <v>93</v>
      </c>
      <c r="D19" s="32" t="s">
        <v>94</v>
      </c>
      <c r="E19" s="32" t="s">
        <v>95</v>
      </c>
      <c r="F19" s="32" t="s">
        <v>96</v>
      </c>
      <c r="G19" s="32" t="s">
        <v>97</v>
      </c>
      <c r="H19" s="32" t="s">
        <v>29</v>
      </c>
      <c r="I19" s="32" t="s">
        <v>35</v>
      </c>
      <c r="J19" s="32" t="s">
        <v>98</v>
      </c>
      <c r="K19" s="32" t="s">
        <v>99</v>
      </c>
      <c r="L19" s="32" t="s">
        <v>21</v>
      </c>
      <c r="M19" s="32" t="s">
        <v>26</v>
      </c>
      <c r="N19" s="32" t="s">
        <v>65</v>
      </c>
      <c r="O19" s="32" t="s">
        <v>100</v>
      </c>
      <c r="P19" s="32" t="s">
        <v>64</v>
      </c>
      <c r="Q19" s="32" t="s">
        <v>49</v>
      </c>
    </row>
    <row r="20" spans="2:18" x14ac:dyDescent="0.25">
      <c r="B20" s="47"/>
      <c r="D20" s="32"/>
      <c r="E20" s="32"/>
      <c r="F20" s="32"/>
      <c r="G20" s="32"/>
      <c r="H20" s="32"/>
      <c r="I20" s="32"/>
      <c r="J20" s="32"/>
      <c r="K20" s="48"/>
      <c r="L20" s="48"/>
      <c r="M20" s="32"/>
      <c r="N20" s="49"/>
      <c r="O20" s="32"/>
      <c r="P20" s="28"/>
      <c r="Q20" s="28"/>
    </row>
    <row r="21" spans="2:18" x14ac:dyDescent="0.25">
      <c r="B21" s="58"/>
      <c r="D21" s="32" t="s">
        <v>44</v>
      </c>
      <c r="E21" s="32" t="s">
        <v>27</v>
      </c>
      <c r="F21" s="32" t="s">
        <v>101</v>
      </c>
      <c r="G21" s="32" t="s">
        <v>102</v>
      </c>
      <c r="H21" s="32" t="s">
        <v>41</v>
      </c>
      <c r="I21" s="32" t="s">
        <v>20</v>
      </c>
      <c r="J21" s="48" t="s">
        <v>103</v>
      </c>
      <c r="K21" s="32" t="s">
        <v>104</v>
      </c>
      <c r="L21" s="50"/>
      <c r="M21" s="50"/>
      <c r="O21" s="51"/>
      <c r="P21" s="51"/>
      <c r="Q21" s="51"/>
    </row>
    <row r="22" spans="2:18" x14ac:dyDescent="0.25">
      <c r="B22" s="58"/>
      <c r="D22" s="28"/>
      <c r="E22" s="28"/>
      <c r="F22" s="28"/>
      <c r="G22" s="28"/>
      <c r="H22" s="28"/>
      <c r="I22" s="28"/>
      <c r="J22" s="28"/>
      <c r="K22" s="28"/>
      <c r="L22" s="51"/>
      <c r="M22" s="51"/>
      <c r="N22" s="51"/>
      <c r="O22" s="51"/>
      <c r="P22" s="51"/>
      <c r="Q22" s="51"/>
    </row>
    <row r="23" spans="2:18" x14ac:dyDescent="0.25">
      <c r="N23" s="43"/>
      <c r="O23" s="43"/>
      <c r="P23" s="43"/>
    </row>
    <row r="24" spans="2:18" x14ac:dyDescent="0.25">
      <c r="N24" s="27"/>
      <c r="O24" s="27"/>
      <c r="P24" s="27"/>
    </row>
    <row r="25" spans="2:18" x14ac:dyDescent="0.25">
      <c r="D25" s="28" t="s">
        <v>18</v>
      </c>
      <c r="E25" s="28" t="s">
        <v>19</v>
      </c>
      <c r="F25" s="28" t="s">
        <v>20</v>
      </c>
      <c r="G25" s="28" t="s">
        <v>21</v>
      </c>
      <c r="H25" s="28" t="s">
        <v>22</v>
      </c>
      <c r="I25" s="28" t="s">
        <v>23</v>
      </c>
      <c r="J25" s="28" t="s">
        <v>24</v>
      </c>
      <c r="K25" s="28" t="s">
        <v>25</v>
      </c>
      <c r="L25" s="28" t="s">
        <v>26</v>
      </c>
      <c r="M25" s="28" t="s">
        <v>27</v>
      </c>
      <c r="N25" s="28" t="s">
        <v>28</v>
      </c>
      <c r="O25" s="28" t="s">
        <v>29</v>
      </c>
      <c r="P25" s="28" t="s">
        <v>30</v>
      </c>
      <c r="Q25" s="28" t="s">
        <v>31</v>
      </c>
      <c r="R25" s="29"/>
    </row>
    <row r="26" spans="2:18" x14ac:dyDescent="0.25">
      <c r="B26" s="26" t="s">
        <v>32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  <c r="O26" s="28"/>
      <c r="P26" s="28"/>
      <c r="Q26" s="28"/>
      <c r="R26" s="29"/>
    </row>
    <row r="27" spans="2:18" x14ac:dyDescent="0.25">
      <c r="D27" s="29"/>
      <c r="E27" s="29"/>
      <c r="F27" s="30"/>
      <c r="G27" s="30"/>
      <c r="H27" s="30"/>
      <c r="I27" s="30"/>
      <c r="J27" s="30"/>
      <c r="K27" s="31" t="s">
        <v>33</v>
      </c>
      <c r="L27" s="31" t="s">
        <v>34</v>
      </c>
      <c r="M27" s="31" t="s">
        <v>35</v>
      </c>
      <c r="N27" s="31" t="s">
        <v>36</v>
      </c>
      <c r="O27" s="31" t="s">
        <v>37</v>
      </c>
      <c r="P27" s="31" t="s">
        <v>38</v>
      </c>
      <c r="Q27" s="31" t="s">
        <v>39</v>
      </c>
      <c r="R27" s="29"/>
    </row>
    <row r="28" spans="2:18" x14ac:dyDescent="0.25">
      <c r="D28" s="29"/>
      <c r="E28" s="29"/>
      <c r="F28" s="29"/>
      <c r="G28" s="29"/>
      <c r="H28" s="29"/>
      <c r="I28" s="29"/>
      <c r="J28" s="29"/>
      <c r="K28" s="28"/>
      <c r="L28" s="28"/>
      <c r="M28" s="28"/>
      <c r="N28" s="28"/>
      <c r="O28" s="28"/>
      <c r="P28" s="28"/>
      <c r="Q28" s="28"/>
      <c r="R28" s="29"/>
    </row>
    <row r="29" spans="2:18" x14ac:dyDescent="0.2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2:18" x14ac:dyDescent="0.25">
      <c r="B30" s="4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x14ac:dyDescent="0.25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2:18" x14ac:dyDescent="0.2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2:18" x14ac:dyDescent="0.25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2:18" x14ac:dyDescent="0.25">
      <c r="B34" s="43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29"/>
      <c r="O34" s="29"/>
      <c r="P34" s="29"/>
      <c r="Q34" s="29"/>
      <c r="R34" s="29"/>
    </row>
    <row r="35" spans="2:18" x14ac:dyDescent="0.25"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29"/>
      <c r="O35" s="29"/>
      <c r="P35" s="29"/>
      <c r="Q35" s="29"/>
      <c r="R35" s="29"/>
    </row>
    <row r="36" spans="2:18" x14ac:dyDescent="0.2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2:18" x14ac:dyDescent="0.2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2:18" x14ac:dyDescent="0.25">
      <c r="B38" s="43"/>
      <c r="D38" s="50"/>
      <c r="E38" s="50"/>
      <c r="F38" s="50"/>
      <c r="G38" s="50"/>
      <c r="H38" s="50"/>
      <c r="I38" s="50"/>
      <c r="J38" s="29"/>
      <c r="K38" s="29"/>
      <c r="L38" s="29"/>
      <c r="M38" s="29"/>
      <c r="N38" s="29"/>
      <c r="O38" s="29"/>
      <c r="P38" s="29"/>
      <c r="Q38" s="29"/>
      <c r="R38" s="29"/>
    </row>
    <row r="39" spans="2:18" x14ac:dyDescent="0.25">
      <c r="D39" s="52"/>
      <c r="E39" s="52"/>
      <c r="F39" s="52"/>
      <c r="G39" s="52"/>
      <c r="H39" s="52"/>
      <c r="I39" s="52"/>
      <c r="J39" s="34"/>
      <c r="K39" s="34"/>
      <c r="L39" s="34"/>
      <c r="M39" s="34"/>
      <c r="N39" s="34"/>
      <c r="O39" s="34"/>
      <c r="P39" s="34"/>
      <c r="Q39" s="34"/>
      <c r="R39" s="34"/>
    </row>
  </sheetData>
  <mergeCells count="1"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Q23" sqref="G2:R23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25" t="s">
        <v>11</v>
      </c>
      <c r="B5" s="40" t="s">
        <v>105</v>
      </c>
      <c r="C5" s="6">
        <v>1</v>
      </c>
      <c r="D5" s="16"/>
      <c r="E5" s="17" t="s">
        <v>5</v>
      </c>
      <c r="F5" s="17" t="s">
        <v>5</v>
      </c>
      <c r="G5" s="17">
        <v>4</v>
      </c>
      <c r="H5" s="17" t="s">
        <v>5</v>
      </c>
      <c r="I5" s="17"/>
      <c r="J5" s="17"/>
      <c r="K5" s="18">
        <f>COUNTIF(D5:J5,"V*")</f>
        <v>3</v>
      </c>
      <c r="L5" s="8">
        <f>COUNTIF(D5:J5,"&gt;=0")</f>
        <v>1</v>
      </c>
      <c r="M5" s="8">
        <v>19</v>
      </c>
      <c r="N5" s="8">
        <f>K5*4+M5*0.5+L5*1</f>
        <v>22.5</v>
      </c>
      <c r="O5" s="19">
        <f>N5*50/26</f>
        <v>43.269230769230766</v>
      </c>
      <c r="P5" s="20"/>
      <c r="Q5" s="21"/>
      <c r="R5" s="22"/>
    </row>
    <row r="6" spans="1:18" x14ac:dyDescent="0.25">
      <c r="A6" s="25" t="s">
        <v>14</v>
      </c>
      <c r="B6" s="40" t="s">
        <v>106</v>
      </c>
      <c r="C6" s="6">
        <v>2</v>
      </c>
      <c r="D6" s="17">
        <v>4</v>
      </c>
      <c r="E6" s="24"/>
      <c r="F6" s="17" t="s">
        <v>5</v>
      </c>
      <c r="G6" s="17">
        <v>1</v>
      </c>
      <c r="H6" s="17" t="s">
        <v>5</v>
      </c>
      <c r="I6" s="17"/>
      <c r="J6" s="17"/>
      <c r="K6" s="18">
        <f>COUNTIF(D6:J6,"V*")</f>
        <v>2</v>
      </c>
      <c r="L6" s="8">
        <f>COUNTIF(D6:J6,"&gt;=0")</f>
        <v>2</v>
      </c>
      <c r="M6" s="8">
        <v>15</v>
      </c>
      <c r="N6" s="8">
        <f>K6*4+M6*0.5+L6*1</f>
        <v>17.5</v>
      </c>
      <c r="O6" s="19">
        <f>N6*50/26</f>
        <v>33.653846153846153</v>
      </c>
      <c r="P6" s="20"/>
      <c r="Q6" s="21"/>
      <c r="R6" s="22"/>
    </row>
    <row r="7" spans="1:18" x14ac:dyDescent="0.25">
      <c r="A7" s="25" t="s">
        <v>14</v>
      </c>
      <c r="B7" s="40" t="s">
        <v>107</v>
      </c>
      <c r="C7" s="6">
        <v>3</v>
      </c>
      <c r="D7" s="17">
        <v>1</v>
      </c>
      <c r="E7" s="17">
        <v>4</v>
      </c>
      <c r="F7" s="16"/>
      <c r="G7" s="17">
        <v>0</v>
      </c>
      <c r="H7" s="17" t="s">
        <v>5</v>
      </c>
      <c r="I7" s="17"/>
      <c r="J7" s="17"/>
      <c r="K7" s="18">
        <f>COUNTIF(D7:J7,"V*")</f>
        <v>1</v>
      </c>
      <c r="L7" s="8">
        <f>COUNTIF(D7:J7,"&gt;=0")</f>
        <v>3</v>
      </c>
      <c r="M7" s="8">
        <v>10</v>
      </c>
      <c r="N7" s="8">
        <f>K7*4+M7*0.5+L7*1</f>
        <v>12</v>
      </c>
      <c r="O7" s="19">
        <f>N7*50/26</f>
        <v>23.076923076923077</v>
      </c>
      <c r="P7" s="20"/>
      <c r="Q7" s="21"/>
      <c r="R7" s="22"/>
    </row>
    <row r="8" spans="1:18" x14ac:dyDescent="0.25">
      <c r="A8" s="23" t="s">
        <v>14</v>
      </c>
      <c r="B8" s="40" t="s">
        <v>108</v>
      </c>
      <c r="C8" s="6">
        <v>4</v>
      </c>
      <c r="D8" s="17" t="s">
        <v>5</v>
      </c>
      <c r="E8" s="17" t="s">
        <v>5</v>
      </c>
      <c r="F8" s="17" t="s">
        <v>5</v>
      </c>
      <c r="G8" s="16"/>
      <c r="H8" s="17" t="s">
        <v>5</v>
      </c>
      <c r="I8" s="17"/>
      <c r="J8" s="17"/>
      <c r="K8" s="18">
        <f>COUNTIF(D8:J8,"V*")</f>
        <v>4</v>
      </c>
      <c r="L8" s="8">
        <f>COUNTIF(D8:J8,"&gt;=0")</f>
        <v>0</v>
      </c>
      <c r="M8" s="8">
        <v>20</v>
      </c>
      <c r="N8" s="8">
        <f>K8*4+M8*0.5+L8*1</f>
        <v>26</v>
      </c>
      <c r="O8" s="19">
        <f>N8*50/26</f>
        <v>50</v>
      </c>
      <c r="P8" s="20"/>
      <c r="Q8" s="21"/>
      <c r="R8" s="22"/>
    </row>
    <row r="9" spans="1:18" x14ac:dyDescent="0.25">
      <c r="A9" s="25" t="s">
        <v>14</v>
      </c>
      <c r="B9" s="40" t="s">
        <v>109</v>
      </c>
      <c r="C9" s="6">
        <v>5</v>
      </c>
      <c r="D9" s="8">
        <v>1</v>
      </c>
      <c r="E9" s="17">
        <v>4</v>
      </c>
      <c r="F9" s="17">
        <v>2</v>
      </c>
      <c r="G9" s="57">
        <v>1</v>
      </c>
      <c r="H9" s="16"/>
      <c r="I9" s="17"/>
      <c r="J9" s="17"/>
      <c r="K9" s="18">
        <f>COUNTIF(D9:J9,"V*")</f>
        <v>0</v>
      </c>
      <c r="L9" s="8">
        <f>COUNTIF(D9:J9,"&gt;=0")</f>
        <v>4</v>
      </c>
      <c r="M9" s="8">
        <v>8</v>
      </c>
      <c r="N9" s="8">
        <f>K9*4+M9*0.5+L9*1</f>
        <v>8</v>
      </c>
      <c r="O9" s="19">
        <f>N9*50/26</f>
        <v>15.384615384615385</v>
      </c>
      <c r="P9" s="20"/>
      <c r="Q9" s="21"/>
      <c r="R9" s="22"/>
    </row>
    <row r="10" spans="1:18" x14ac:dyDescent="0.25">
      <c r="A10" s="26"/>
      <c r="B10" s="26"/>
      <c r="C10" s="6">
        <v>6</v>
      </c>
      <c r="D10" s="8"/>
      <c r="E10" s="17"/>
      <c r="F10" s="17"/>
      <c r="G10" s="57"/>
      <c r="H10" s="17"/>
      <c r="I10" s="16"/>
      <c r="J10" s="17"/>
      <c r="K10" s="8"/>
      <c r="L10" s="8"/>
      <c r="M10" s="8"/>
      <c r="N10" s="8"/>
      <c r="O10" s="19"/>
      <c r="P10" s="20"/>
      <c r="Q10" s="21"/>
      <c r="R10" s="22"/>
    </row>
    <row r="11" spans="1:18" x14ac:dyDescent="0.25">
      <c r="A11" s="43"/>
      <c r="B11" s="43"/>
      <c r="C11" s="59"/>
      <c r="D11" s="60"/>
      <c r="E11" s="60"/>
      <c r="F11" s="61"/>
      <c r="G11" s="60"/>
      <c r="H11" s="62"/>
      <c r="I11" s="61"/>
      <c r="J11" s="61"/>
      <c r="K11" s="61"/>
      <c r="L11" s="61"/>
      <c r="M11" s="61"/>
      <c r="N11" s="61"/>
      <c r="O11" s="63"/>
      <c r="P11" s="64"/>
      <c r="Q11" s="64"/>
      <c r="R11" s="64"/>
    </row>
    <row r="12" spans="1:18" x14ac:dyDescent="0.25">
      <c r="N12" s="27"/>
      <c r="O12" s="27"/>
      <c r="P12" s="27"/>
    </row>
    <row r="13" spans="1:18" x14ac:dyDescent="0.25">
      <c r="D13" s="28" t="s">
        <v>18</v>
      </c>
      <c r="E13" s="28" t="s">
        <v>19</v>
      </c>
      <c r="F13" s="28" t="s">
        <v>20</v>
      </c>
      <c r="G13" s="28" t="s">
        <v>21</v>
      </c>
      <c r="H13" s="28" t="s">
        <v>22</v>
      </c>
      <c r="I13" s="28" t="s">
        <v>23</v>
      </c>
      <c r="J13" s="28" t="s">
        <v>24</v>
      </c>
      <c r="K13" s="28" t="s">
        <v>25</v>
      </c>
      <c r="L13" s="28" t="s">
        <v>26</v>
      </c>
      <c r="M13" s="28" t="s">
        <v>27</v>
      </c>
      <c r="N13" s="28" t="s">
        <v>28</v>
      </c>
      <c r="O13" s="28" t="s">
        <v>29</v>
      </c>
      <c r="P13" s="28" t="s">
        <v>30</v>
      </c>
      <c r="Q13" s="28" t="s">
        <v>31</v>
      </c>
      <c r="R13" s="29"/>
    </row>
    <row r="14" spans="1:18" x14ac:dyDescent="0.25">
      <c r="B14" s="26" t="s">
        <v>32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8"/>
      <c r="O14" s="28"/>
      <c r="P14" s="28"/>
      <c r="Q14" s="28"/>
      <c r="R14" s="29"/>
    </row>
    <row r="15" spans="1:18" x14ac:dyDescent="0.25">
      <c r="D15" s="29"/>
      <c r="E15" s="29"/>
      <c r="F15" s="30"/>
      <c r="G15" s="30"/>
      <c r="H15" s="30"/>
      <c r="I15" s="30"/>
      <c r="J15" s="30"/>
      <c r="K15" s="31" t="s">
        <v>33</v>
      </c>
      <c r="L15" s="31" t="s">
        <v>34</v>
      </c>
      <c r="M15" s="31" t="s">
        <v>35</v>
      </c>
      <c r="N15" s="31" t="s">
        <v>36</v>
      </c>
      <c r="O15" s="31" t="s">
        <v>37</v>
      </c>
      <c r="P15" s="31" t="s">
        <v>38</v>
      </c>
      <c r="Q15" s="31" t="s">
        <v>39</v>
      </c>
      <c r="R15" s="29"/>
    </row>
    <row r="16" spans="1:18" x14ac:dyDescent="0.25">
      <c r="D16" s="29"/>
      <c r="E16" s="29"/>
      <c r="F16" s="29"/>
      <c r="G16" s="29"/>
      <c r="H16" s="29"/>
      <c r="I16" s="29"/>
      <c r="J16" s="29"/>
      <c r="K16" s="28"/>
      <c r="L16" s="28"/>
      <c r="M16" s="28"/>
      <c r="N16" s="28"/>
      <c r="O16" s="28"/>
      <c r="P16" s="28"/>
      <c r="Q16" s="28"/>
      <c r="R16" s="29"/>
    </row>
    <row r="17" spans="2:18" x14ac:dyDescent="0.2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2:18" x14ac:dyDescent="0.25">
      <c r="B18" s="26" t="s">
        <v>40</v>
      </c>
      <c r="D18" s="32" t="s">
        <v>38</v>
      </c>
      <c r="E18" s="32" t="s">
        <v>41</v>
      </c>
      <c r="F18" s="32" t="s">
        <v>23</v>
      </c>
      <c r="G18" s="32" t="s">
        <v>42</v>
      </c>
      <c r="H18" s="32" t="s">
        <v>29</v>
      </c>
      <c r="I18" s="32" t="s">
        <v>43</v>
      </c>
      <c r="J18" s="32" t="s">
        <v>19</v>
      </c>
      <c r="K18" s="32" t="s">
        <v>18</v>
      </c>
      <c r="L18" s="32" t="s">
        <v>44</v>
      </c>
      <c r="M18" s="32" t="s">
        <v>34</v>
      </c>
      <c r="N18" s="32" t="s">
        <v>45</v>
      </c>
      <c r="O18" s="32" t="s">
        <v>20</v>
      </c>
      <c r="P18" s="32" t="s">
        <v>25</v>
      </c>
      <c r="Q18" s="32" t="s">
        <v>46</v>
      </c>
      <c r="R18" s="32" t="s">
        <v>27</v>
      </c>
    </row>
    <row r="19" spans="2:18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25"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2:18" x14ac:dyDescent="0.25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2:18" x14ac:dyDescent="0.25">
      <c r="B22" s="26" t="s">
        <v>47</v>
      </c>
      <c r="D22" s="32" t="s">
        <v>38</v>
      </c>
      <c r="E22" s="32" t="s">
        <v>46</v>
      </c>
      <c r="F22" s="32" t="s">
        <v>25</v>
      </c>
      <c r="G22" s="32" t="s">
        <v>23</v>
      </c>
      <c r="H22" s="32" t="s">
        <v>41</v>
      </c>
      <c r="I22" s="32" t="s">
        <v>48</v>
      </c>
      <c r="J22" s="32" t="s">
        <v>19</v>
      </c>
      <c r="K22" s="32" t="s">
        <v>49</v>
      </c>
      <c r="L22" s="32" t="s">
        <v>33</v>
      </c>
      <c r="M22" s="32" t="s">
        <v>45</v>
      </c>
      <c r="N22" s="29"/>
      <c r="O22" s="29"/>
      <c r="P22" s="29"/>
      <c r="Q22" s="29"/>
      <c r="R22" s="29"/>
    </row>
    <row r="23" spans="2:18" x14ac:dyDescent="0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</row>
    <row r="24" spans="2:18" x14ac:dyDescent="0.25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x14ac:dyDescent="0.25"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x14ac:dyDescent="0.25">
      <c r="B26" s="26" t="s">
        <v>50</v>
      </c>
      <c r="D26" s="32" t="s">
        <v>18</v>
      </c>
      <c r="E26" s="32" t="s">
        <v>23</v>
      </c>
      <c r="F26" s="32" t="s">
        <v>48</v>
      </c>
      <c r="G26" s="32" t="s">
        <v>35</v>
      </c>
      <c r="H26" s="32" t="s">
        <v>46</v>
      </c>
      <c r="I26" s="32" t="s">
        <v>38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2:18" x14ac:dyDescent="0.25">
      <c r="D27" s="33"/>
      <c r="E27" s="33"/>
      <c r="F27" s="33"/>
      <c r="G27" s="33"/>
      <c r="H27" s="33"/>
      <c r="I27" s="33"/>
      <c r="J27" s="34"/>
      <c r="K27" s="34"/>
      <c r="L27" s="34"/>
      <c r="M27" s="34"/>
      <c r="N27" s="34"/>
      <c r="O27" s="34"/>
      <c r="P27" s="34"/>
      <c r="Q27" s="34"/>
      <c r="R27" s="34"/>
    </row>
  </sheetData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PREBENJAMÍN</vt:lpstr>
      <vt:lpstr>BENJAMÍN</vt:lpstr>
      <vt:lpstr>ALEVÍN</vt:lpstr>
      <vt:lpstr>INFANTIL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2018-05-02T15:34:05Z</dcterms:created>
  <dcterms:modified xsi:type="dcterms:W3CDTF">2018-05-02T15:39:14Z</dcterms:modified>
</cp:coreProperties>
</file>