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MENORES\AÑO 18-19\PARA SUBIR\"/>
    </mc:Choice>
  </mc:AlternateContent>
  <bookViews>
    <workbookView xWindow="0" yWindow="0" windowWidth="24000" windowHeight="9135" activeTab="6"/>
  </bookViews>
  <sheets>
    <sheet name="PREBENJAMÍN " sheetId="1" r:id="rId1"/>
    <sheet name="BENJAMÍN A" sheetId="2" r:id="rId2"/>
    <sheet name="BENJAMÍN B" sheetId="3" r:id="rId3"/>
    <sheet name="ALEVÍN A" sheetId="4" r:id="rId4"/>
    <sheet name="ALEVÍN B" sheetId="5" r:id="rId5"/>
    <sheet name="ALEVÍN INFANTL FEMENINO" sheetId="6" r:id="rId6"/>
    <sheet name="INFANTIL 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7" l="1"/>
  <c r="M8" i="7" s="1"/>
  <c r="J8" i="7"/>
  <c r="I8" i="7"/>
  <c r="L7" i="7"/>
  <c r="M7" i="7" s="1"/>
  <c r="J7" i="7"/>
  <c r="I7" i="7"/>
  <c r="L6" i="7"/>
  <c r="M6" i="7" s="1"/>
  <c r="J6" i="7"/>
  <c r="I6" i="7"/>
  <c r="L5" i="7"/>
  <c r="M5" i="7" s="1"/>
  <c r="J5" i="7"/>
  <c r="I5" i="7"/>
  <c r="J8" i="6"/>
  <c r="I8" i="6"/>
  <c r="L8" i="6" s="1"/>
  <c r="M8" i="6" s="1"/>
  <c r="J7" i="6"/>
  <c r="I7" i="6"/>
  <c r="L7" i="6" s="1"/>
  <c r="M7" i="6" s="1"/>
  <c r="J6" i="6"/>
  <c r="I6" i="6"/>
  <c r="L6" i="6" s="1"/>
  <c r="M6" i="6" s="1"/>
  <c r="J5" i="6"/>
  <c r="I5" i="6"/>
  <c r="L5" i="6" s="1"/>
  <c r="M5" i="6" s="1"/>
  <c r="L8" i="5"/>
  <c r="K8" i="5"/>
  <c r="N8" i="5" s="1"/>
  <c r="O8" i="5" s="1"/>
  <c r="L7" i="5"/>
  <c r="K7" i="5"/>
  <c r="N7" i="5" s="1"/>
  <c r="O7" i="5" s="1"/>
  <c r="L6" i="5"/>
  <c r="K6" i="5"/>
  <c r="N6" i="5" s="1"/>
  <c r="O6" i="5" s="1"/>
  <c r="L5" i="5"/>
  <c r="K5" i="5"/>
  <c r="N5" i="5" s="1"/>
  <c r="O5" i="5" s="1"/>
  <c r="L9" i="4"/>
  <c r="K9" i="4"/>
  <c r="N9" i="4" s="1"/>
  <c r="O9" i="4" s="1"/>
  <c r="L8" i="4"/>
  <c r="K8" i="4"/>
  <c r="N8" i="4" s="1"/>
  <c r="O8" i="4" s="1"/>
  <c r="L7" i="4"/>
  <c r="K7" i="4"/>
  <c r="N7" i="4" s="1"/>
  <c r="O7" i="4" s="1"/>
  <c r="L6" i="4"/>
  <c r="K6" i="4"/>
  <c r="N6" i="4" s="1"/>
  <c r="O6" i="4" s="1"/>
  <c r="L5" i="4"/>
  <c r="K5" i="4"/>
  <c r="N5" i="4" s="1"/>
  <c r="O5" i="4" s="1"/>
  <c r="L9" i="3"/>
  <c r="K9" i="3"/>
  <c r="N9" i="3" s="1"/>
  <c r="O9" i="3" s="1"/>
  <c r="L8" i="3"/>
  <c r="K8" i="3"/>
  <c r="N8" i="3" s="1"/>
  <c r="O8" i="3" s="1"/>
  <c r="L7" i="3"/>
  <c r="K7" i="3"/>
  <c r="N7" i="3" s="1"/>
  <c r="O7" i="3" s="1"/>
  <c r="L6" i="3"/>
  <c r="K6" i="3"/>
  <c r="N6" i="3" s="1"/>
  <c r="O6" i="3" s="1"/>
  <c r="L5" i="3"/>
  <c r="K5" i="3"/>
  <c r="N5" i="3" s="1"/>
  <c r="O5" i="3" s="1"/>
  <c r="N9" i="2"/>
  <c r="O9" i="2" s="1"/>
  <c r="L9" i="2"/>
  <c r="K9" i="2"/>
  <c r="N8" i="2"/>
  <c r="O8" i="2" s="1"/>
  <c r="L8" i="2"/>
  <c r="K8" i="2"/>
  <c r="N7" i="2"/>
  <c r="O7" i="2" s="1"/>
  <c r="L7" i="2"/>
  <c r="K7" i="2"/>
  <c r="N6" i="2"/>
  <c r="O6" i="2" s="1"/>
  <c r="L6" i="2"/>
  <c r="K6" i="2"/>
  <c r="N5" i="2"/>
  <c r="O5" i="2" s="1"/>
  <c r="L5" i="2"/>
  <c r="K5" i="2"/>
  <c r="N8" i="1"/>
  <c r="O8" i="1" s="1"/>
  <c r="L8" i="1"/>
  <c r="K8" i="1"/>
  <c r="N7" i="1"/>
  <c r="O7" i="1" s="1"/>
  <c r="L7" i="1"/>
  <c r="K7" i="1"/>
  <c r="N6" i="1"/>
  <c r="O6" i="1" s="1"/>
  <c r="L6" i="1"/>
  <c r="K6" i="1"/>
  <c r="N5" i="1"/>
  <c r="O5" i="1" s="1"/>
  <c r="L5" i="1"/>
  <c r="K5" i="1"/>
</calcChain>
</file>

<file path=xl/sharedStrings.xml><?xml version="1.0" encoding="utf-8"?>
<sst xmlns="http://schemas.openxmlformats.org/spreadsheetml/2006/main" count="312" uniqueCount="65">
  <si>
    <t>FEDERACIÓN DE ESGRIMA DE CASTILLA LA MANCHA</t>
  </si>
  <si>
    <t xml:space="preserve">Prebenjamín </t>
  </si>
  <si>
    <t>CLUB</t>
  </si>
  <si>
    <t>TIRADORES</t>
  </si>
  <si>
    <t>Nº</t>
  </si>
  <si>
    <t>V</t>
  </si>
  <si>
    <t>D</t>
  </si>
  <si>
    <t>TD</t>
  </si>
  <si>
    <t>Pts</t>
  </si>
  <si>
    <t>TOTAL</t>
  </si>
  <si>
    <t>SL</t>
  </si>
  <si>
    <t>HUGO COSANO ARRIBAS</t>
  </si>
  <si>
    <t>TO</t>
  </si>
  <si>
    <t>MANUEL MONTERO PULGAR</t>
  </si>
  <si>
    <t>BELTRAN SIMÓN BURGOS</t>
  </si>
  <si>
    <t>VINDIO VILLA TEJADA</t>
  </si>
  <si>
    <t>POULE DE 5</t>
  </si>
  <si>
    <t>1/2</t>
  </si>
  <si>
    <t>3/4</t>
  </si>
  <si>
    <t>5/1</t>
  </si>
  <si>
    <t>2/3</t>
  </si>
  <si>
    <t>4/5</t>
  </si>
  <si>
    <t>1/3</t>
  </si>
  <si>
    <t>2/5</t>
  </si>
  <si>
    <t>4/1</t>
  </si>
  <si>
    <t>3/5</t>
  </si>
  <si>
    <t>4/2</t>
  </si>
  <si>
    <t>POULE DE 4</t>
  </si>
  <si>
    <t>1/4</t>
  </si>
  <si>
    <t>2/4</t>
  </si>
  <si>
    <t xml:space="preserve">Benjamín A </t>
  </si>
  <si>
    <t xml:space="preserve">ADRIANA CODINA VILLAR </t>
  </si>
  <si>
    <t>V4</t>
  </si>
  <si>
    <t xml:space="preserve"> IGNACIO BRAVO MARTÍN</t>
  </si>
  <si>
    <t xml:space="preserve">DAVID GUTIÉRREZ BARROSO </t>
  </si>
  <si>
    <t xml:space="preserve">IKER GONZALEZ VERDE </t>
  </si>
  <si>
    <t>DIEGO GÓMEZ ALMUSTE</t>
  </si>
  <si>
    <t>ÁLVAR ARELLANO DE LA CRUZ</t>
  </si>
  <si>
    <t>VIDAL SÁNCHEZ GARRIDO</t>
  </si>
  <si>
    <t>MIGUEL MATEO SÁNCHEZ</t>
  </si>
  <si>
    <t>GUILLERMO RECIO SOTO</t>
  </si>
  <si>
    <t xml:space="preserve">GONZALO BEINLICH GARCIA </t>
  </si>
  <si>
    <t>V3</t>
  </si>
  <si>
    <t>ALEVÍN A</t>
  </si>
  <si>
    <t xml:space="preserve">BRUNO BENAVENTE PÉREZ </t>
  </si>
  <si>
    <t>SANTIAGO MORENO RIBAS</t>
  </si>
  <si>
    <t xml:space="preserve">DARIO JIMENEZ GARRIDO </t>
  </si>
  <si>
    <t>PEDRO RODRÍGUEZ TERRADOS</t>
  </si>
  <si>
    <t>V2</t>
  </si>
  <si>
    <t>ADRIANA CODINA VILLAR</t>
  </si>
  <si>
    <t>ALEVÍN B</t>
  </si>
  <si>
    <t xml:space="preserve">RODRIGO GÓMEZ ALMUSTE </t>
  </si>
  <si>
    <t>DIONISIO CLARKE ALONSO</t>
  </si>
  <si>
    <t xml:space="preserve">ARISTÓTELES MARTÍN MACHO </t>
  </si>
  <si>
    <t>JAIME DÍAZ TESTILLANO</t>
  </si>
  <si>
    <t>Alevín-Infantil femenino</t>
  </si>
  <si>
    <t xml:space="preserve">ISABEL PINTADO COLLADO </t>
  </si>
  <si>
    <t xml:space="preserve"> ELISA GÓMEZ ALMUSTE</t>
  </si>
  <si>
    <t>LEYRE MATÍNEZ GIMENO</t>
  </si>
  <si>
    <t xml:space="preserve">VEGA MOLINA MORALES </t>
  </si>
  <si>
    <t>INFANTIL</t>
  </si>
  <si>
    <t xml:space="preserve">DANIEL CODINA VILLAR </t>
  </si>
  <si>
    <t xml:space="preserve"> RICARDO SÁNCHEZ ALMOGUERA</t>
  </si>
  <si>
    <t xml:space="preserve">JAVIER PÉREZ CALDERON </t>
  </si>
  <si>
    <t xml:space="preserve">JUAN DÍAZ GÓMEZ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</si>
</sst>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0" xfId="0" applyNumberFormat="1"/>
    <xf numFmtId="0" fontId="6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B6" sqref="B6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1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/>
      <c r="J4" s="6"/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/>
      <c r="Q4" s="11"/>
      <c r="R4" s="11"/>
    </row>
    <row r="5" spans="1:18" x14ac:dyDescent="0.25">
      <c r="A5" s="12" t="s">
        <v>10</v>
      </c>
      <c r="B5" s="13" t="s">
        <v>11</v>
      </c>
      <c r="C5" s="6">
        <v>1</v>
      </c>
      <c r="D5" s="14"/>
      <c r="E5" s="15" t="s">
        <v>5</v>
      </c>
      <c r="F5" s="15" t="s">
        <v>5</v>
      </c>
      <c r="G5" s="15" t="s">
        <v>5</v>
      </c>
      <c r="H5" s="15"/>
      <c r="I5" s="15"/>
      <c r="J5" s="15"/>
      <c r="K5" s="16">
        <f>COUNTIF(D5:I5,"V*")</f>
        <v>3</v>
      </c>
      <c r="L5" s="8">
        <f>COUNTIF(D5:I5,"&gt;=0")</f>
        <v>0</v>
      </c>
      <c r="M5" s="8">
        <v>15</v>
      </c>
      <c r="N5" s="8">
        <f>K5*4+M5*0.5+L5*1</f>
        <v>19.5</v>
      </c>
      <c r="O5" s="17">
        <f>N5*50/19.5</f>
        <v>50</v>
      </c>
      <c r="P5" s="18"/>
      <c r="Q5" s="18"/>
      <c r="R5" s="18"/>
    </row>
    <row r="6" spans="1:18" x14ac:dyDescent="0.25">
      <c r="A6" s="12" t="s">
        <v>12</v>
      </c>
      <c r="B6" s="13" t="s">
        <v>13</v>
      </c>
      <c r="C6" s="6">
        <v>2</v>
      </c>
      <c r="D6" s="15">
        <v>0</v>
      </c>
      <c r="E6" s="19"/>
      <c r="F6" s="15" t="s">
        <v>5</v>
      </c>
      <c r="G6" s="15" t="s">
        <v>5</v>
      </c>
      <c r="H6" s="15"/>
      <c r="I6" s="15"/>
      <c r="J6" s="8"/>
      <c r="K6" s="16">
        <f>COUNTIF(D6:I6,"V*")</f>
        <v>2</v>
      </c>
      <c r="L6" s="8">
        <f>COUNTIF(D6:I6,"&gt;=0")</f>
        <v>1</v>
      </c>
      <c r="M6" s="8">
        <v>10</v>
      </c>
      <c r="N6" s="8">
        <f>K6*4+M6*0.5+L6*1</f>
        <v>14</v>
      </c>
      <c r="O6" s="17">
        <f>N6*50/19.5</f>
        <v>35.897435897435898</v>
      </c>
      <c r="P6" s="18"/>
      <c r="Q6" s="18"/>
      <c r="R6" s="18"/>
    </row>
    <row r="7" spans="1:18" x14ac:dyDescent="0.25">
      <c r="A7" s="12" t="s">
        <v>10</v>
      </c>
      <c r="B7" s="13" t="s">
        <v>14</v>
      </c>
      <c r="C7" s="6">
        <v>3</v>
      </c>
      <c r="D7" s="15">
        <v>0</v>
      </c>
      <c r="E7" s="15">
        <v>0</v>
      </c>
      <c r="F7" s="14"/>
      <c r="G7" s="15" t="s">
        <v>5</v>
      </c>
      <c r="H7" s="15"/>
      <c r="I7" s="15"/>
      <c r="J7" s="8"/>
      <c r="K7" s="16">
        <f>COUNTIF(D7:I7,"V*")</f>
        <v>1</v>
      </c>
      <c r="L7" s="8">
        <f>COUNTIF(D7:I7,"&gt;=0")</f>
        <v>2</v>
      </c>
      <c r="M7" s="8">
        <v>5</v>
      </c>
      <c r="N7" s="8">
        <f>K7*4+M7*0.5+L7*1</f>
        <v>8.5</v>
      </c>
      <c r="O7" s="17">
        <f>N7*50/19.5</f>
        <v>21.794871794871796</v>
      </c>
      <c r="P7" s="18"/>
      <c r="Q7" s="18"/>
      <c r="R7" s="18"/>
    </row>
    <row r="8" spans="1:18" x14ac:dyDescent="0.25">
      <c r="A8" s="20" t="s">
        <v>10</v>
      </c>
      <c r="B8" s="13" t="s">
        <v>15</v>
      </c>
      <c r="C8" s="6">
        <v>4</v>
      </c>
      <c r="D8" s="8">
        <v>0</v>
      </c>
      <c r="E8" s="15">
        <v>3</v>
      </c>
      <c r="F8" s="15">
        <v>1</v>
      </c>
      <c r="G8" s="14"/>
      <c r="H8" s="15"/>
      <c r="I8" s="15"/>
      <c r="J8" s="8"/>
      <c r="K8" s="16">
        <f>COUNTIF(D8:I8,"V*")</f>
        <v>0</v>
      </c>
      <c r="L8" s="8">
        <f>COUNTIF(D8:I8,"&gt;=0")</f>
        <v>3</v>
      </c>
      <c r="M8" s="8">
        <v>4</v>
      </c>
      <c r="N8" s="8">
        <f>K8*4+M8*0.5+L8*1</f>
        <v>5</v>
      </c>
      <c r="O8" s="17">
        <f>N8*50/19.5</f>
        <v>12.820512820512821</v>
      </c>
      <c r="P8" s="18"/>
      <c r="Q8" s="18"/>
      <c r="R8" s="18"/>
    </row>
    <row r="9" spans="1:18" x14ac:dyDescent="0.25">
      <c r="A9" s="21"/>
      <c r="B9" s="21"/>
      <c r="C9" s="6">
        <v>5</v>
      </c>
      <c r="D9" s="15"/>
      <c r="E9" s="15"/>
      <c r="F9" s="8"/>
      <c r="G9" s="15"/>
      <c r="H9" s="14"/>
      <c r="I9" s="15"/>
      <c r="J9" s="8"/>
      <c r="K9" s="16"/>
      <c r="L9" s="8"/>
      <c r="M9" s="8"/>
      <c r="N9" s="8"/>
      <c r="O9" s="17"/>
      <c r="P9" s="18"/>
      <c r="Q9" s="18"/>
      <c r="R9" s="18"/>
    </row>
    <row r="10" spans="1:18" x14ac:dyDescent="0.25">
      <c r="N10" s="22"/>
      <c r="O10" s="22"/>
      <c r="P10" s="22"/>
    </row>
    <row r="11" spans="1:18" x14ac:dyDescent="0.25"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</row>
    <row r="12" spans="1:18" x14ac:dyDescent="0.25">
      <c r="B12" s="21" t="s">
        <v>16</v>
      </c>
      <c r="D12" s="25" t="s">
        <v>17</v>
      </c>
      <c r="E12" s="25" t="s">
        <v>18</v>
      </c>
      <c r="F12" s="25" t="s">
        <v>19</v>
      </c>
      <c r="G12" s="25" t="s">
        <v>20</v>
      </c>
      <c r="H12" s="25" t="s">
        <v>21</v>
      </c>
      <c r="I12" s="25" t="s">
        <v>22</v>
      </c>
      <c r="J12" s="25" t="s">
        <v>23</v>
      </c>
      <c r="K12" s="25" t="s">
        <v>24</v>
      </c>
      <c r="L12" s="25" t="s">
        <v>25</v>
      </c>
      <c r="M12" s="25" t="s">
        <v>26</v>
      </c>
      <c r="N12" s="26"/>
      <c r="O12" s="23"/>
      <c r="P12" s="23"/>
      <c r="Q12" s="23"/>
      <c r="R12" s="24"/>
    </row>
    <row r="13" spans="1:18" x14ac:dyDescent="0.25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3"/>
      <c r="O13" s="23"/>
      <c r="P13" s="23"/>
      <c r="Q13" s="23"/>
      <c r="R13" s="24"/>
    </row>
    <row r="14" spans="1:18" x14ac:dyDescent="0.25"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  <c r="Q14" s="23"/>
      <c r="R14" s="24"/>
    </row>
    <row r="15" spans="1:18" x14ac:dyDescent="0.25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x14ac:dyDescent="0.25">
      <c r="B16" s="21" t="s">
        <v>27</v>
      </c>
      <c r="D16" s="25" t="s">
        <v>28</v>
      </c>
      <c r="E16" s="25" t="s">
        <v>20</v>
      </c>
      <c r="F16" s="25" t="s">
        <v>22</v>
      </c>
      <c r="G16" s="25" t="s">
        <v>29</v>
      </c>
      <c r="H16" s="25" t="s">
        <v>18</v>
      </c>
      <c r="I16" s="25" t="s">
        <v>17</v>
      </c>
      <c r="J16" s="24"/>
      <c r="K16" s="24"/>
      <c r="L16" s="24"/>
      <c r="M16" s="24"/>
      <c r="N16" s="28"/>
      <c r="O16" s="28"/>
      <c r="P16" s="28"/>
      <c r="Q16" s="28"/>
      <c r="R16" s="28"/>
    </row>
    <row r="17" spans="4:18" x14ac:dyDescent="0.25">
      <c r="D17" s="29"/>
      <c r="E17" s="29"/>
      <c r="F17" s="29"/>
      <c r="G17" s="29"/>
      <c r="H17" s="29"/>
      <c r="I17" s="29"/>
      <c r="J17" s="30"/>
      <c r="K17" s="30"/>
      <c r="L17" s="30"/>
      <c r="M17" s="30"/>
      <c r="N17" s="23"/>
      <c r="O17" s="23"/>
      <c r="P17" s="23"/>
      <c r="Q17" s="23"/>
      <c r="R17" s="23"/>
    </row>
    <row r="18" spans="4:18" x14ac:dyDescent="0.25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4:18" x14ac:dyDescent="0.25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4:18" x14ac:dyDescent="0.25">
      <c r="N20" s="24"/>
      <c r="O20" s="24"/>
      <c r="P20" s="24"/>
      <c r="Q20" s="24"/>
      <c r="R20" s="24"/>
    </row>
    <row r="21" spans="4:18" x14ac:dyDescent="0.25">
      <c r="N21" s="24"/>
      <c r="O21" s="24"/>
      <c r="P21" s="24"/>
      <c r="Q21" s="24"/>
      <c r="R21" s="24"/>
    </row>
    <row r="22" spans="4:18" x14ac:dyDescent="0.25">
      <c r="N22" s="24"/>
      <c r="O22" s="24"/>
      <c r="P22" s="24"/>
      <c r="Q22" s="24"/>
      <c r="R22" s="24"/>
    </row>
    <row r="23" spans="4:18" x14ac:dyDescent="0.25">
      <c r="N23" s="24"/>
      <c r="O23" s="24"/>
      <c r="P23" s="24"/>
      <c r="Q23" s="24"/>
      <c r="R23" s="24"/>
    </row>
    <row r="24" spans="4:18" x14ac:dyDescent="0.25">
      <c r="N24" s="24"/>
      <c r="O24" s="24"/>
      <c r="P24" s="24"/>
      <c r="Q24" s="24"/>
      <c r="R24" s="24"/>
    </row>
    <row r="25" spans="4:18" x14ac:dyDescent="0.25">
      <c r="N25" s="30"/>
      <c r="O25" s="30"/>
      <c r="P25" s="30"/>
      <c r="Q25" s="30"/>
      <c r="R25" s="30"/>
    </row>
  </sheetData>
  <mergeCells count="1">
    <mergeCell ref="M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B5" sqref="B5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30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/>
      <c r="J4" s="6"/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/>
      <c r="Q4" s="11"/>
      <c r="R4" s="11"/>
    </row>
    <row r="5" spans="1:18" x14ac:dyDescent="0.25">
      <c r="A5" s="12" t="s">
        <v>10</v>
      </c>
      <c r="B5" s="31" t="s">
        <v>31</v>
      </c>
      <c r="C5" s="6">
        <v>1</v>
      </c>
      <c r="D5" s="14"/>
      <c r="E5" s="15">
        <v>3</v>
      </c>
      <c r="F5" s="15" t="s">
        <v>5</v>
      </c>
      <c r="G5" s="15" t="s">
        <v>5</v>
      </c>
      <c r="H5" s="15" t="s">
        <v>32</v>
      </c>
      <c r="I5" s="15"/>
      <c r="J5" s="15"/>
      <c r="K5" s="16">
        <f>COUNTIF(D5:I5,"V*")</f>
        <v>3</v>
      </c>
      <c r="L5" s="8">
        <f>COUNTIF(D5:I5,"&gt;=0")</f>
        <v>1</v>
      </c>
      <c r="M5" s="8">
        <v>17</v>
      </c>
      <c r="N5" s="8">
        <f>K5*4+M5*0.5+L5*1</f>
        <v>21.5</v>
      </c>
      <c r="O5" s="17">
        <f>N5*50/26</f>
        <v>41.346153846153847</v>
      </c>
      <c r="P5" s="18"/>
      <c r="Q5" s="18"/>
      <c r="R5" s="18"/>
    </row>
    <row r="6" spans="1:18" x14ac:dyDescent="0.25">
      <c r="A6" s="12" t="s">
        <v>12</v>
      </c>
      <c r="B6" s="31" t="s">
        <v>33</v>
      </c>
      <c r="C6" s="6">
        <v>2</v>
      </c>
      <c r="D6" s="15" t="s">
        <v>5</v>
      </c>
      <c r="E6" s="19"/>
      <c r="F6" s="15" t="s">
        <v>5</v>
      </c>
      <c r="G6" s="15" t="s">
        <v>5</v>
      </c>
      <c r="H6" s="15" t="s">
        <v>5</v>
      </c>
      <c r="I6" s="15"/>
      <c r="J6" s="8"/>
      <c r="K6" s="16">
        <f>COUNTIF(D6:I6,"V*")</f>
        <v>4</v>
      </c>
      <c r="L6" s="8">
        <f>COUNTIF(D6:I6,"&gt;=0")</f>
        <v>0</v>
      </c>
      <c r="M6" s="8">
        <v>20</v>
      </c>
      <c r="N6" s="8">
        <f>K6*4+M6*0.5+L6*1</f>
        <v>26</v>
      </c>
      <c r="O6" s="17">
        <f>N6*50/26</f>
        <v>50</v>
      </c>
      <c r="P6" s="18"/>
      <c r="Q6" s="18"/>
      <c r="R6" s="18"/>
    </row>
    <row r="7" spans="1:18" x14ac:dyDescent="0.25">
      <c r="A7" s="32" t="s">
        <v>12</v>
      </c>
      <c r="B7" s="31" t="s">
        <v>34</v>
      </c>
      <c r="C7" s="6">
        <v>3</v>
      </c>
      <c r="D7" s="15">
        <v>2</v>
      </c>
      <c r="E7" s="15">
        <v>4</v>
      </c>
      <c r="F7" s="14"/>
      <c r="G7" s="15">
        <v>3</v>
      </c>
      <c r="H7" s="15" t="s">
        <v>5</v>
      </c>
      <c r="I7" s="15"/>
      <c r="J7" s="8"/>
      <c r="K7" s="16">
        <f>COUNTIF(D7:I7,"V*")</f>
        <v>1</v>
      </c>
      <c r="L7" s="8">
        <f>COUNTIF(D7:I7,"&gt;=0")</f>
        <v>3</v>
      </c>
      <c r="M7" s="8">
        <v>12</v>
      </c>
      <c r="N7" s="8">
        <f>K7*4+M7*0.5+L7*1</f>
        <v>13</v>
      </c>
      <c r="O7" s="17">
        <f>N7*50/26</f>
        <v>25</v>
      </c>
      <c r="P7" s="18"/>
      <c r="Q7" s="18"/>
      <c r="R7" s="18"/>
    </row>
    <row r="8" spans="1:18" x14ac:dyDescent="0.25">
      <c r="A8" s="12" t="s">
        <v>12</v>
      </c>
      <c r="B8" s="31" t="s">
        <v>35</v>
      </c>
      <c r="C8" s="6">
        <v>4</v>
      </c>
      <c r="D8" s="8">
        <v>3</v>
      </c>
      <c r="E8" s="15">
        <v>4</v>
      </c>
      <c r="F8" s="15" t="s">
        <v>5</v>
      </c>
      <c r="G8" s="14"/>
      <c r="H8" s="15" t="s">
        <v>5</v>
      </c>
      <c r="I8" s="15"/>
      <c r="J8" s="8"/>
      <c r="K8" s="16">
        <f>COUNTIF(D8:I8,"V*")</f>
        <v>2</v>
      </c>
      <c r="L8" s="8">
        <f>COUNTIF(D8:I8,"&gt;=0")</f>
        <v>2</v>
      </c>
      <c r="M8" s="8">
        <v>17</v>
      </c>
      <c r="N8" s="8">
        <f>K8*4+M8*0.5+L8*1</f>
        <v>18.5</v>
      </c>
      <c r="O8" s="17">
        <f>N8*50/26</f>
        <v>35.57692307692308</v>
      </c>
      <c r="P8" s="18"/>
      <c r="Q8" s="18"/>
      <c r="R8" s="18"/>
    </row>
    <row r="9" spans="1:18" x14ac:dyDescent="0.25">
      <c r="A9" s="33" t="s">
        <v>12</v>
      </c>
      <c r="B9" s="31" t="s">
        <v>36</v>
      </c>
      <c r="C9" s="6">
        <v>5</v>
      </c>
      <c r="D9" s="15">
        <v>1</v>
      </c>
      <c r="E9" s="15">
        <v>0</v>
      </c>
      <c r="F9" s="8">
        <v>3</v>
      </c>
      <c r="G9" s="15">
        <v>1</v>
      </c>
      <c r="H9" s="14"/>
      <c r="I9" s="15"/>
      <c r="J9" s="8"/>
      <c r="K9" s="16">
        <f>COUNTIF(D9:I9,"V*")</f>
        <v>0</v>
      </c>
      <c r="L9" s="8">
        <f>COUNTIF(D9:I9,"&gt;=0")</f>
        <v>4</v>
      </c>
      <c r="M9" s="8">
        <v>4</v>
      </c>
      <c r="N9" s="8">
        <f>K9*4+M9*0.5+L9*1</f>
        <v>6</v>
      </c>
      <c r="O9" s="17">
        <f>N9*50/26</f>
        <v>11.538461538461538</v>
      </c>
      <c r="P9" s="18"/>
      <c r="Q9" s="18"/>
      <c r="R9" s="18"/>
    </row>
    <row r="10" spans="1:18" x14ac:dyDescent="0.25">
      <c r="N10" s="22"/>
      <c r="O10" s="22"/>
      <c r="P10" s="22"/>
    </row>
    <row r="11" spans="1:18" x14ac:dyDescent="0.25"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</row>
    <row r="12" spans="1:18" x14ac:dyDescent="0.25">
      <c r="B12" s="21" t="s">
        <v>16</v>
      </c>
      <c r="D12" s="25" t="s">
        <v>17</v>
      </c>
      <c r="E12" s="25" t="s">
        <v>18</v>
      </c>
      <c r="F12" s="25" t="s">
        <v>19</v>
      </c>
      <c r="G12" s="25" t="s">
        <v>20</v>
      </c>
      <c r="H12" s="25" t="s">
        <v>21</v>
      </c>
      <c r="I12" s="25" t="s">
        <v>22</v>
      </c>
      <c r="J12" s="25" t="s">
        <v>23</v>
      </c>
      <c r="K12" s="25" t="s">
        <v>24</v>
      </c>
      <c r="L12" s="25" t="s">
        <v>25</v>
      </c>
      <c r="M12" s="25" t="s">
        <v>26</v>
      </c>
      <c r="N12" s="26"/>
      <c r="O12" s="23"/>
      <c r="P12" s="23"/>
      <c r="Q12" s="23"/>
      <c r="R12" s="24"/>
    </row>
    <row r="13" spans="1:18" x14ac:dyDescent="0.25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3"/>
      <c r="O13" s="23"/>
      <c r="P13" s="23"/>
      <c r="Q13" s="23"/>
      <c r="R13" s="24"/>
    </row>
    <row r="14" spans="1:18" x14ac:dyDescent="0.25"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  <c r="Q14" s="23"/>
      <c r="R14" s="24"/>
    </row>
    <row r="15" spans="1:18" x14ac:dyDescent="0.25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x14ac:dyDescent="0.25">
      <c r="B16" s="21" t="s">
        <v>27</v>
      </c>
      <c r="D16" s="25" t="s">
        <v>28</v>
      </c>
      <c r="E16" s="25" t="s">
        <v>20</v>
      </c>
      <c r="F16" s="25" t="s">
        <v>22</v>
      </c>
      <c r="G16" s="25" t="s">
        <v>29</v>
      </c>
      <c r="H16" s="25" t="s">
        <v>18</v>
      </c>
      <c r="I16" s="25" t="s">
        <v>17</v>
      </c>
      <c r="J16" s="24"/>
      <c r="K16" s="24"/>
      <c r="L16" s="24"/>
      <c r="M16" s="24"/>
      <c r="N16" s="28"/>
      <c r="O16" s="28"/>
      <c r="P16" s="28"/>
      <c r="Q16" s="28"/>
      <c r="R16" s="28"/>
    </row>
    <row r="17" spans="4:18" x14ac:dyDescent="0.25">
      <c r="D17" s="29"/>
      <c r="E17" s="29"/>
      <c r="F17" s="29"/>
      <c r="G17" s="29"/>
      <c r="H17" s="29"/>
      <c r="I17" s="29"/>
      <c r="J17" s="30"/>
      <c r="K17" s="30"/>
      <c r="L17" s="30"/>
      <c r="M17" s="30"/>
      <c r="N17" s="23"/>
      <c r="O17" s="23"/>
      <c r="P17" s="23"/>
      <c r="Q17" s="23"/>
      <c r="R17" s="23"/>
    </row>
    <row r="18" spans="4:18" x14ac:dyDescent="0.25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4:18" x14ac:dyDescent="0.25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4:18" x14ac:dyDescent="0.25">
      <c r="N20" s="24"/>
      <c r="O20" s="24"/>
      <c r="P20" s="24"/>
      <c r="Q20" s="24"/>
      <c r="R20" s="24"/>
    </row>
    <row r="21" spans="4:18" x14ac:dyDescent="0.25">
      <c r="N21" s="24"/>
      <c r="O21" s="24"/>
      <c r="P21" s="24"/>
      <c r="Q21" s="24"/>
      <c r="R21" s="24"/>
    </row>
    <row r="22" spans="4:18" x14ac:dyDescent="0.25">
      <c r="N22" s="24"/>
      <c r="O22" s="24"/>
      <c r="P22" s="24"/>
      <c r="Q22" s="24"/>
      <c r="R22" s="24"/>
    </row>
    <row r="23" spans="4:18" x14ac:dyDescent="0.25">
      <c r="N23" s="24"/>
      <c r="O23" s="24"/>
      <c r="P23" s="24"/>
      <c r="Q23" s="24"/>
      <c r="R23" s="24"/>
    </row>
    <row r="24" spans="4:18" x14ac:dyDescent="0.25">
      <c r="N24" s="24"/>
      <c r="O24" s="24"/>
      <c r="P24" s="24"/>
      <c r="Q24" s="24"/>
      <c r="R24" s="24"/>
    </row>
    <row r="25" spans="4:18" x14ac:dyDescent="0.25">
      <c r="N25" s="30"/>
      <c r="O25" s="30"/>
      <c r="P25" s="30"/>
      <c r="Q25" s="30"/>
      <c r="R25" s="30"/>
    </row>
  </sheetData>
  <mergeCells count="1">
    <mergeCell ref="M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sqref="A1:XFD1048576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1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/>
      <c r="J4" s="6"/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/>
      <c r="Q4" s="11"/>
      <c r="R4" s="11"/>
    </row>
    <row r="5" spans="1:18" x14ac:dyDescent="0.25">
      <c r="A5" s="33" t="s">
        <v>12</v>
      </c>
      <c r="B5" s="34" t="s">
        <v>37</v>
      </c>
      <c r="C5" s="6">
        <v>1</v>
      </c>
      <c r="D5" s="14"/>
      <c r="E5" s="15">
        <v>0</v>
      </c>
      <c r="F5" s="15" t="s">
        <v>5</v>
      </c>
      <c r="G5" s="15">
        <v>2</v>
      </c>
      <c r="H5" s="15">
        <v>1</v>
      </c>
      <c r="I5" s="15"/>
      <c r="J5" s="15"/>
      <c r="K5" s="16">
        <f>COUNTIF(D5:I5,"V*")</f>
        <v>1</v>
      </c>
      <c r="L5" s="8">
        <f>COUNTIF(D5:I5,"&gt;=0")</f>
        <v>3</v>
      </c>
      <c r="M5" s="8">
        <v>8</v>
      </c>
      <c r="N5" s="8">
        <f>K5*4+M5*0.5+L5*1</f>
        <v>11</v>
      </c>
      <c r="O5" s="17">
        <f>N5*50/26</f>
        <v>21.153846153846153</v>
      </c>
      <c r="P5" s="18"/>
      <c r="Q5" s="18"/>
      <c r="R5" s="18"/>
    </row>
    <row r="6" spans="1:18" x14ac:dyDescent="0.25">
      <c r="A6" s="33" t="s">
        <v>12</v>
      </c>
      <c r="B6" s="34" t="s">
        <v>38</v>
      </c>
      <c r="C6" s="6">
        <v>2</v>
      </c>
      <c r="D6" s="15" t="s">
        <v>5</v>
      </c>
      <c r="E6" s="19"/>
      <c r="F6" s="15" t="s">
        <v>5</v>
      </c>
      <c r="G6" s="15" t="s">
        <v>5</v>
      </c>
      <c r="H6" s="15" t="s">
        <v>5</v>
      </c>
      <c r="I6" s="15"/>
      <c r="J6" s="8"/>
      <c r="K6" s="16">
        <f>COUNTIF(D6:I6,"V*")</f>
        <v>4</v>
      </c>
      <c r="L6" s="8">
        <f>COUNTIF(D6:I6,"&gt;=0")</f>
        <v>0</v>
      </c>
      <c r="M6" s="8">
        <v>20</v>
      </c>
      <c r="N6" s="8">
        <f>K6*4+M6*0.5+L6*1</f>
        <v>26</v>
      </c>
      <c r="O6" s="17">
        <f>N6*50/26</f>
        <v>50</v>
      </c>
      <c r="P6" s="18"/>
      <c r="Q6" s="18"/>
      <c r="R6" s="18"/>
    </row>
    <row r="7" spans="1:18" x14ac:dyDescent="0.25">
      <c r="A7" s="33" t="s">
        <v>12</v>
      </c>
      <c r="B7" s="35" t="s">
        <v>39</v>
      </c>
      <c r="C7" s="6">
        <v>3</v>
      </c>
      <c r="D7" s="15">
        <v>0</v>
      </c>
      <c r="E7" s="15">
        <v>1</v>
      </c>
      <c r="F7" s="14"/>
      <c r="G7" s="15">
        <v>1</v>
      </c>
      <c r="H7" s="15" t="s">
        <v>5</v>
      </c>
      <c r="I7" s="15"/>
      <c r="J7" s="8"/>
      <c r="K7" s="16">
        <f>COUNTIF(D7:I7,"V*")</f>
        <v>1</v>
      </c>
      <c r="L7" s="8">
        <f>COUNTIF(D7:I7,"&gt;=0")</f>
        <v>3</v>
      </c>
      <c r="M7" s="8">
        <v>7</v>
      </c>
      <c r="N7" s="8">
        <f>K7*4+M7*0.5+L7*1</f>
        <v>10.5</v>
      </c>
      <c r="O7" s="17">
        <f>N7*50/26</f>
        <v>20.192307692307693</v>
      </c>
      <c r="P7" s="18"/>
      <c r="Q7" s="18"/>
      <c r="R7" s="18"/>
    </row>
    <row r="8" spans="1:18" x14ac:dyDescent="0.25">
      <c r="A8" s="33" t="s">
        <v>12</v>
      </c>
      <c r="B8" s="34" t="s">
        <v>40</v>
      </c>
      <c r="C8" s="6">
        <v>4</v>
      </c>
      <c r="D8" s="8" t="s">
        <v>5</v>
      </c>
      <c r="E8" s="15">
        <v>4</v>
      </c>
      <c r="F8" s="15" t="s">
        <v>5</v>
      </c>
      <c r="G8" s="14"/>
      <c r="H8" s="15" t="s">
        <v>5</v>
      </c>
      <c r="I8" s="15"/>
      <c r="J8" s="8"/>
      <c r="K8" s="16">
        <f>COUNTIF(D8:I8,"V*")</f>
        <v>3</v>
      </c>
      <c r="L8" s="8">
        <f>COUNTIF(D8:I8,"&gt;=0")</f>
        <v>1</v>
      </c>
      <c r="M8" s="8">
        <v>19</v>
      </c>
      <c r="N8" s="8">
        <f>K8*4+M8*0.5+L8*1</f>
        <v>22.5</v>
      </c>
      <c r="O8" s="17">
        <f>N8*50/26</f>
        <v>43.269230769230766</v>
      </c>
      <c r="P8" s="18"/>
      <c r="Q8" s="18"/>
      <c r="R8" s="18"/>
    </row>
    <row r="9" spans="1:18" x14ac:dyDescent="0.25">
      <c r="A9" s="33" t="s">
        <v>12</v>
      </c>
      <c r="B9" s="35" t="s">
        <v>41</v>
      </c>
      <c r="C9" s="6">
        <v>5</v>
      </c>
      <c r="D9" s="15" t="s">
        <v>42</v>
      </c>
      <c r="E9" s="15">
        <v>1</v>
      </c>
      <c r="F9" s="8">
        <v>3</v>
      </c>
      <c r="G9" s="15">
        <v>2</v>
      </c>
      <c r="H9" s="14"/>
      <c r="I9" s="15"/>
      <c r="J9" s="8"/>
      <c r="K9" s="16">
        <f>COUNTIF(D9:I9,"V*")</f>
        <v>1</v>
      </c>
      <c r="L9" s="8">
        <f>COUNTIF(D9:I9,"&gt;=0")</f>
        <v>3</v>
      </c>
      <c r="M9" s="8">
        <v>9</v>
      </c>
      <c r="N9" s="8">
        <f>K9*4+M9*0.5+L9*1</f>
        <v>11.5</v>
      </c>
      <c r="O9" s="17">
        <f>N9*50/26</f>
        <v>22.115384615384617</v>
      </c>
      <c r="P9" s="18"/>
      <c r="Q9" s="18"/>
      <c r="R9" s="18"/>
    </row>
    <row r="10" spans="1:18" x14ac:dyDescent="0.25">
      <c r="N10" s="22"/>
      <c r="O10" s="22"/>
      <c r="P10" s="22"/>
    </row>
    <row r="11" spans="1:18" x14ac:dyDescent="0.25"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</row>
    <row r="12" spans="1:18" x14ac:dyDescent="0.25">
      <c r="B12" s="21" t="s">
        <v>16</v>
      </c>
      <c r="D12" s="25" t="s">
        <v>17</v>
      </c>
      <c r="E12" s="25" t="s">
        <v>18</v>
      </c>
      <c r="F12" s="25" t="s">
        <v>19</v>
      </c>
      <c r="G12" s="25" t="s">
        <v>20</v>
      </c>
      <c r="H12" s="25" t="s">
        <v>21</v>
      </c>
      <c r="I12" s="25" t="s">
        <v>22</v>
      </c>
      <c r="J12" s="25" t="s">
        <v>23</v>
      </c>
      <c r="K12" s="25" t="s">
        <v>24</v>
      </c>
      <c r="L12" s="25" t="s">
        <v>25</v>
      </c>
      <c r="M12" s="25" t="s">
        <v>26</v>
      </c>
      <c r="N12" s="26"/>
      <c r="O12" s="23"/>
      <c r="P12" s="23"/>
      <c r="Q12" s="23"/>
      <c r="R12" s="24"/>
    </row>
    <row r="13" spans="1:18" x14ac:dyDescent="0.25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3"/>
      <c r="O13" s="23"/>
      <c r="P13" s="23"/>
      <c r="Q13" s="23"/>
      <c r="R13" s="24"/>
    </row>
    <row r="14" spans="1:18" x14ac:dyDescent="0.25"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  <c r="Q14" s="23"/>
      <c r="R14" s="24"/>
    </row>
    <row r="15" spans="1:18" x14ac:dyDescent="0.25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x14ac:dyDescent="0.25">
      <c r="B16" s="21" t="s">
        <v>27</v>
      </c>
      <c r="D16" s="25" t="s">
        <v>28</v>
      </c>
      <c r="E16" s="25" t="s">
        <v>20</v>
      </c>
      <c r="F16" s="25" t="s">
        <v>22</v>
      </c>
      <c r="G16" s="25" t="s">
        <v>29</v>
      </c>
      <c r="H16" s="25" t="s">
        <v>18</v>
      </c>
      <c r="I16" s="25" t="s">
        <v>17</v>
      </c>
      <c r="J16" s="24"/>
      <c r="K16" s="24"/>
      <c r="L16" s="24"/>
      <c r="M16" s="24"/>
      <c r="N16" s="28"/>
      <c r="O16" s="28"/>
      <c r="P16" s="28"/>
      <c r="Q16" s="28"/>
      <c r="R16" s="28"/>
    </row>
    <row r="17" spans="4:18" x14ac:dyDescent="0.25">
      <c r="D17" s="29"/>
      <c r="E17" s="29"/>
      <c r="F17" s="29"/>
      <c r="G17" s="29"/>
      <c r="H17" s="29"/>
      <c r="I17" s="29"/>
      <c r="J17" s="30"/>
      <c r="K17" s="30"/>
      <c r="L17" s="30"/>
      <c r="M17" s="30"/>
      <c r="N17" s="23"/>
      <c r="O17" s="23"/>
      <c r="P17" s="23"/>
      <c r="Q17" s="23"/>
      <c r="R17" s="23"/>
    </row>
    <row r="18" spans="4:18" x14ac:dyDescent="0.25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4:18" x14ac:dyDescent="0.25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4:18" x14ac:dyDescent="0.25">
      <c r="N20" s="24"/>
      <c r="O20" s="24"/>
      <c r="P20" s="24"/>
      <c r="Q20" s="24"/>
      <c r="R20" s="24"/>
    </row>
    <row r="21" spans="4:18" x14ac:dyDescent="0.25">
      <c r="N21" s="24"/>
      <c r="O21" s="24"/>
      <c r="P21" s="24"/>
      <c r="Q21" s="24"/>
      <c r="R21" s="24"/>
    </row>
    <row r="22" spans="4:18" x14ac:dyDescent="0.25">
      <c r="N22" s="24"/>
      <c r="O22" s="24"/>
      <c r="P22" s="24"/>
      <c r="Q22" s="24"/>
      <c r="R22" s="24"/>
    </row>
    <row r="23" spans="4:18" x14ac:dyDescent="0.25">
      <c r="N23" s="24"/>
      <c r="O23" s="24"/>
      <c r="P23" s="24"/>
      <c r="Q23" s="24"/>
      <c r="R23" s="24"/>
    </row>
    <row r="24" spans="4:18" x14ac:dyDescent="0.25">
      <c r="N24" s="24"/>
      <c r="O24" s="24"/>
      <c r="P24" s="24"/>
      <c r="Q24" s="24"/>
      <c r="R24" s="24"/>
    </row>
    <row r="25" spans="4:18" x14ac:dyDescent="0.25">
      <c r="N25" s="30"/>
      <c r="O25" s="30"/>
      <c r="P25" s="30"/>
      <c r="Q25" s="30"/>
      <c r="R25" s="30"/>
    </row>
  </sheetData>
  <mergeCells count="1">
    <mergeCell ref="M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I20" sqref="I20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43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/>
      <c r="J4" s="6"/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/>
      <c r="Q4" s="11"/>
      <c r="R4" s="11"/>
    </row>
    <row r="5" spans="1:18" x14ac:dyDescent="0.25">
      <c r="A5" s="12" t="s">
        <v>10</v>
      </c>
      <c r="B5" s="31" t="s">
        <v>44</v>
      </c>
      <c r="C5" s="6">
        <v>1</v>
      </c>
      <c r="D5" s="14"/>
      <c r="E5" s="15">
        <v>1</v>
      </c>
      <c r="F5" s="15" t="s">
        <v>5</v>
      </c>
      <c r="G5" s="15">
        <v>1</v>
      </c>
      <c r="H5" s="15" t="s">
        <v>5</v>
      </c>
      <c r="I5" s="15"/>
      <c r="J5" s="15"/>
      <c r="K5" s="16">
        <f>COUNTIF(D5:I5,"V*")</f>
        <v>2</v>
      </c>
      <c r="L5" s="8">
        <f>COUNTIF(D5:I5,"&gt;=0")</f>
        <v>2</v>
      </c>
      <c r="M5" s="8">
        <v>12</v>
      </c>
      <c r="N5" s="8">
        <f>K5*4+M5*0.5+L5*1</f>
        <v>16</v>
      </c>
      <c r="O5" s="17">
        <f>N5*50/26</f>
        <v>30.76923076923077</v>
      </c>
      <c r="P5" s="18"/>
      <c r="Q5" s="18"/>
      <c r="R5" s="18"/>
    </row>
    <row r="6" spans="1:18" x14ac:dyDescent="0.25">
      <c r="A6" s="12" t="s">
        <v>12</v>
      </c>
      <c r="B6" s="31" t="s">
        <v>45</v>
      </c>
      <c r="C6" s="6">
        <v>2</v>
      </c>
      <c r="D6" s="15" t="s">
        <v>5</v>
      </c>
      <c r="E6" s="19"/>
      <c r="F6" s="15" t="s">
        <v>5</v>
      </c>
      <c r="G6" s="15" t="s">
        <v>5</v>
      </c>
      <c r="H6" s="15" t="s">
        <v>5</v>
      </c>
      <c r="I6" s="15"/>
      <c r="J6" s="8"/>
      <c r="K6" s="16">
        <f>COUNTIF(D6:I6,"V*")</f>
        <v>4</v>
      </c>
      <c r="L6" s="8">
        <f>COUNTIF(D6:I6,"&gt;=0")</f>
        <v>0</v>
      </c>
      <c r="M6" s="8">
        <v>20</v>
      </c>
      <c r="N6" s="8">
        <f>K6*4+M6*0.5+L6*1</f>
        <v>26</v>
      </c>
      <c r="O6" s="17">
        <f>N6*50/26</f>
        <v>50</v>
      </c>
      <c r="P6" s="18"/>
      <c r="Q6" s="18"/>
      <c r="R6" s="18"/>
    </row>
    <row r="7" spans="1:18" x14ac:dyDescent="0.25">
      <c r="A7" s="33" t="s">
        <v>10</v>
      </c>
      <c r="B7" s="31" t="s">
        <v>46</v>
      </c>
      <c r="C7" s="6">
        <v>3</v>
      </c>
      <c r="D7" s="15">
        <v>4</v>
      </c>
      <c r="E7" s="15">
        <v>2</v>
      </c>
      <c r="F7" s="14"/>
      <c r="G7" s="15" t="s">
        <v>5</v>
      </c>
      <c r="H7" s="15">
        <v>3</v>
      </c>
      <c r="I7" s="15"/>
      <c r="J7" s="8"/>
      <c r="K7" s="16">
        <f>COUNTIF(D7:I7,"V*")</f>
        <v>1</v>
      </c>
      <c r="L7" s="8">
        <f>COUNTIF(D7:I7,"&gt;=0")</f>
        <v>3</v>
      </c>
      <c r="M7" s="8">
        <v>14</v>
      </c>
      <c r="N7" s="8">
        <f>K7*4+M7*0.5+L7*1</f>
        <v>14</v>
      </c>
      <c r="O7" s="17">
        <f>N7*50/26</f>
        <v>26.923076923076923</v>
      </c>
      <c r="P7" s="18"/>
      <c r="Q7" s="18"/>
      <c r="R7" s="18"/>
    </row>
    <row r="8" spans="1:18" x14ac:dyDescent="0.25">
      <c r="A8" s="12" t="s">
        <v>12</v>
      </c>
      <c r="B8" s="31" t="s">
        <v>47</v>
      </c>
      <c r="C8" s="6">
        <v>4</v>
      </c>
      <c r="D8" s="8" t="s">
        <v>5</v>
      </c>
      <c r="E8" s="15">
        <v>3</v>
      </c>
      <c r="F8" s="15">
        <v>1</v>
      </c>
      <c r="G8" s="14"/>
      <c r="H8" s="15" t="s">
        <v>48</v>
      </c>
      <c r="I8" s="15"/>
      <c r="J8" s="8"/>
      <c r="K8" s="16">
        <f>COUNTIF(D8:I8,"V*")</f>
        <v>2</v>
      </c>
      <c r="L8" s="8">
        <f>COUNTIF(D8:I8,"&gt;=0")</f>
        <v>2</v>
      </c>
      <c r="M8" s="8">
        <v>11</v>
      </c>
      <c r="N8" s="8">
        <f>K8*4+M8*0.5+L8*1</f>
        <v>15.5</v>
      </c>
      <c r="O8" s="17">
        <f>N8*50/26</f>
        <v>29.807692307692307</v>
      </c>
      <c r="P8" s="18"/>
      <c r="Q8" s="18"/>
      <c r="R8" s="18"/>
    </row>
    <row r="9" spans="1:18" x14ac:dyDescent="0.25">
      <c r="A9" s="12" t="s">
        <v>10</v>
      </c>
      <c r="B9" s="31" t="s">
        <v>49</v>
      </c>
      <c r="C9" s="6">
        <v>5</v>
      </c>
      <c r="D9" s="15">
        <v>3</v>
      </c>
      <c r="E9" s="15">
        <v>4</v>
      </c>
      <c r="F9" s="8" t="s">
        <v>5</v>
      </c>
      <c r="G9" s="15">
        <v>1</v>
      </c>
      <c r="H9" s="14"/>
      <c r="I9" s="15"/>
      <c r="J9" s="8"/>
      <c r="K9" s="16">
        <f>COUNTIF(D9:I9,"V*")</f>
        <v>1</v>
      </c>
      <c r="L9" s="8">
        <f>COUNTIF(D9:I9,"&gt;=0")</f>
        <v>3</v>
      </c>
      <c r="M9" s="8">
        <v>13</v>
      </c>
      <c r="N9" s="8">
        <f>K9*4+M9*0.5+L9*1</f>
        <v>13.5</v>
      </c>
      <c r="O9" s="17">
        <f>N9*50/26</f>
        <v>25.96153846153846</v>
      </c>
      <c r="P9" s="18"/>
      <c r="Q9" s="18"/>
      <c r="R9" s="18"/>
    </row>
    <row r="10" spans="1:18" x14ac:dyDescent="0.25">
      <c r="N10" s="22"/>
      <c r="O10" s="22"/>
      <c r="P10" s="22"/>
    </row>
    <row r="11" spans="1:18" x14ac:dyDescent="0.25"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</row>
    <row r="12" spans="1:18" x14ac:dyDescent="0.25">
      <c r="B12" s="21" t="s">
        <v>16</v>
      </c>
      <c r="D12" s="25" t="s">
        <v>17</v>
      </c>
      <c r="E12" s="25" t="s">
        <v>18</v>
      </c>
      <c r="F12" s="25" t="s">
        <v>19</v>
      </c>
      <c r="G12" s="25" t="s">
        <v>20</v>
      </c>
      <c r="H12" s="25" t="s">
        <v>21</v>
      </c>
      <c r="I12" s="25" t="s">
        <v>22</v>
      </c>
      <c r="J12" s="25" t="s">
        <v>23</v>
      </c>
      <c r="K12" s="25" t="s">
        <v>24</v>
      </c>
      <c r="L12" s="25" t="s">
        <v>25</v>
      </c>
      <c r="M12" s="25" t="s">
        <v>26</v>
      </c>
      <c r="N12" s="26"/>
      <c r="O12" s="23"/>
      <c r="P12" s="23"/>
      <c r="Q12" s="23"/>
      <c r="R12" s="24"/>
    </row>
    <row r="13" spans="1:18" x14ac:dyDescent="0.25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3"/>
      <c r="O13" s="23"/>
      <c r="P13" s="23"/>
      <c r="Q13" s="23"/>
      <c r="R13" s="24"/>
    </row>
    <row r="14" spans="1:18" x14ac:dyDescent="0.25"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  <c r="Q14" s="23"/>
      <c r="R14" s="24"/>
    </row>
    <row r="15" spans="1:18" x14ac:dyDescent="0.25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x14ac:dyDescent="0.25">
      <c r="B16" s="21" t="s">
        <v>27</v>
      </c>
      <c r="D16" s="25" t="s">
        <v>28</v>
      </c>
      <c r="E16" s="25" t="s">
        <v>20</v>
      </c>
      <c r="F16" s="25" t="s">
        <v>22</v>
      </c>
      <c r="G16" s="25" t="s">
        <v>29</v>
      </c>
      <c r="H16" s="25" t="s">
        <v>18</v>
      </c>
      <c r="I16" s="25" t="s">
        <v>17</v>
      </c>
      <c r="J16" s="24"/>
      <c r="K16" s="24"/>
      <c r="L16" s="24"/>
      <c r="M16" s="24"/>
      <c r="N16" s="28"/>
      <c r="O16" s="28"/>
      <c r="P16" s="28"/>
      <c r="Q16" s="28"/>
      <c r="R16" s="28"/>
    </row>
    <row r="17" spans="4:18" x14ac:dyDescent="0.25">
      <c r="D17" s="29"/>
      <c r="E17" s="29"/>
      <c r="F17" s="29"/>
      <c r="G17" s="29"/>
      <c r="H17" s="29"/>
      <c r="I17" s="29"/>
      <c r="J17" s="30"/>
      <c r="K17" s="30"/>
      <c r="L17" s="30"/>
      <c r="M17" s="30"/>
      <c r="N17" s="23"/>
      <c r="O17" s="23"/>
      <c r="P17" s="23"/>
      <c r="Q17" s="23"/>
      <c r="R17" s="23"/>
    </row>
    <row r="18" spans="4:18" x14ac:dyDescent="0.25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4:18" x14ac:dyDescent="0.25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4:18" x14ac:dyDescent="0.25">
      <c r="N20" s="24"/>
      <c r="O20" s="24"/>
      <c r="P20" s="24"/>
      <c r="Q20" s="24"/>
      <c r="R20" s="24"/>
    </row>
    <row r="21" spans="4:18" x14ac:dyDescent="0.25">
      <c r="N21" s="24"/>
      <c r="O21" s="24"/>
      <c r="P21" s="24"/>
      <c r="Q21" s="24"/>
      <c r="R21" s="24"/>
    </row>
    <row r="22" spans="4:18" x14ac:dyDescent="0.25">
      <c r="N22" s="24"/>
      <c r="O22" s="24"/>
      <c r="P22" s="24"/>
      <c r="Q22" s="24"/>
      <c r="R22" s="24"/>
    </row>
    <row r="23" spans="4:18" x14ac:dyDescent="0.25">
      <c r="N23" s="24"/>
      <c r="O23" s="24"/>
      <c r="P23" s="24"/>
      <c r="Q23" s="24"/>
      <c r="R23" s="24"/>
    </row>
    <row r="24" spans="4:18" x14ac:dyDescent="0.25">
      <c r="N24" s="24"/>
      <c r="O24" s="24"/>
      <c r="P24" s="24"/>
      <c r="Q24" s="24"/>
      <c r="R24" s="24"/>
    </row>
    <row r="25" spans="4:18" x14ac:dyDescent="0.25">
      <c r="N25" s="30"/>
      <c r="O25" s="30"/>
      <c r="P25" s="30"/>
      <c r="Q25" s="30"/>
      <c r="R25" s="30"/>
    </row>
  </sheetData>
  <mergeCells count="1">
    <mergeCell ref="M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L27" sqref="L27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50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/>
      <c r="I4" s="6"/>
      <c r="J4" s="6"/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/>
      <c r="Q4" s="11"/>
      <c r="R4" s="11"/>
    </row>
    <row r="5" spans="1:18" x14ac:dyDescent="0.25">
      <c r="A5" s="12" t="s">
        <v>12</v>
      </c>
      <c r="B5" s="31" t="s">
        <v>51</v>
      </c>
      <c r="C5" s="6">
        <v>1</v>
      </c>
      <c r="D5" s="14"/>
      <c r="E5" s="15" t="s">
        <v>5</v>
      </c>
      <c r="F5" s="15" t="s">
        <v>5</v>
      </c>
      <c r="G5" s="15" t="s">
        <v>5</v>
      </c>
      <c r="H5" s="15"/>
      <c r="I5" s="15"/>
      <c r="J5" s="15"/>
      <c r="K5" s="16">
        <f>COUNTIF(D5:I5,"V*")</f>
        <v>3</v>
      </c>
      <c r="L5" s="8">
        <f>COUNTIF(D5:I5,"&gt;=0")</f>
        <v>0</v>
      </c>
      <c r="M5" s="8">
        <v>15</v>
      </c>
      <c r="N5" s="8">
        <f>K5*4+M5*0.5+L5*1</f>
        <v>19.5</v>
      </c>
      <c r="O5" s="17">
        <f>N5*50/19.5</f>
        <v>50</v>
      </c>
      <c r="P5" s="18"/>
      <c r="Q5" s="18"/>
      <c r="R5" s="18"/>
    </row>
    <row r="6" spans="1:18" x14ac:dyDescent="0.25">
      <c r="A6" s="12" t="s">
        <v>12</v>
      </c>
      <c r="B6" s="31" t="s">
        <v>52</v>
      </c>
      <c r="C6" s="6">
        <v>2</v>
      </c>
      <c r="D6" s="15">
        <v>1</v>
      </c>
      <c r="E6" s="19"/>
      <c r="F6" s="15">
        <v>1</v>
      </c>
      <c r="G6" s="15" t="s">
        <v>42</v>
      </c>
      <c r="H6" s="15"/>
      <c r="I6" s="15"/>
      <c r="J6" s="8"/>
      <c r="K6" s="16">
        <f>COUNTIF(D6:I6,"V*")</f>
        <v>1</v>
      </c>
      <c r="L6" s="8">
        <f>COUNTIF(D6:I6,"&gt;=0")</f>
        <v>2</v>
      </c>
      <c r="M6" s="8">
        <v>5</v>
      </c>
      <c r="N6" s="8">
        <f>K6*4+M6*0.5+L6*1</f>
        <v>8.5</v>
      </c>
      <c r="O6" s="17">
        <f>N6*50/19.5</f>
        <v>21.794871794871796</v>
      </c>
      <c r="P6" s="18"/>
      <c r="Q6" s="18"/>
      <c r="R6" s="18"/>
    </row>
    <row r="7" spans="1:18" x14ac:dyDescent="0.25">
      <c r="A7" s="12" t="s">
        <v>10</v>
      </c>
      <c r="B7" s="31" t="s">
        <v>53</v>
      </c>
      <c r="C7" s="6">
        <v>3</v>
      </c>
      <c r="D7" s="15">
        <v>1</v>
      </c>
      <c r="E7" s="15" t="s">
        <v>48</v>
      </c>
      <c r="F7" s="14"/>
      <c r="G7" s="15">
        <v>1</v>
      </c>
      <c r="H7" s="15"/>
      <c r="I7" s="15"/>
      <c r="J7" s="8"/>
      <c r="K7" s="16">
        <f>COUNTIF(D7:I7,"V*")</f>
        <v>1</v>
      </c>
      <c r="L7" s="8">
        <f>COUNTIF(D7:I7,"&gt;=0")</f>
        <v>2</v>
      </c>
      <c r="M7" s="8">
        <v>4</v>
      </c>
      <c r="N7" s="8">
        <f>K7*4+M7*0.5+L7*1</f>
        <v>8</v>
      </c>
      <c r="O7" s="17">
        <f>N7*50/19.5</f>
        <v>20.512820512820515</v>
      </c>
      <c r="P7" s="18"/>
      <c r="Q7" s="18"/>
      <c r="R7" s="18"/>
    </row>
    <row r="8" spans="1:18" x14ac:dyDescent="0.25">
      <c r="A8" s="33" t="s">
        <v>12</v>
      </c>
      <c r="B8" s="31" t="s">
        <v>54</v>
      </c>
      <c r="C8" s="6">
        <v>4</v>
      </c>
      <c r="D8" s="8">
        <v>0</v>
      </c>
      <c r="E8" s="15">
        <v>2</v>
      </c>
      <c r="F8" s="15" t="s">
        <v>42</v>
      </c>
      <c r="G8" s="14"/>
      <c r="H8" s="15"/>
      <c r="I8" s="15"/>
      <c r="J8" s="8"/>
      <c r="K8" s="16">
        <f>COUNTIF(D8:I8,"V*")</f>
        <v>1</v>
      </c>
      <c r="L8" s="8">
        <f>COUNTIF(D8:I8,"&gt;=0")</f>
        <v>2</v>
      </c>
      <c r="M8" s="8">
        <v>5</v>
      </c>
      <c r="N8" s="8">
        <f>K8*4+M8*0.5+L8*1</f>
        <v>8.5</v>
      </c>
      <c r="O8" s="17">
        <f>N8*50/19.5</f>
        <v>21.794871794871796</v>
      </c>
      <c r="P8" s="18"/>
      <c r="Q8" s="18"/>
      <c r="R8" s="18"/>
    </row>
    <row r="9" spans="1:18" x14ac:dyDescent="0.25">
      <c r="A9" s="21"/>
      <c r="B9" s="21"/>
      <c r="C9" s="6">
        <v>5</v>
      </c>
      <c r="D9" s="15"/>
      <c r="E9" s="15"/>
      <c r="F9" s="8"/>
      <c r="G9" s="15"/>
      <c r="H9" s="14"/>
      <c r="I9" s="15"/>
      <c r="J9" s="8"/>
      <c r="K9" s="16"/>
      <c r="L9" s="8"/>
      <c r="M9" s="8"/>
      <c r="N9" s="8"/>
      <c r="O9" s="17"/>
      <c r="P9" s="18"/>
      <c r="Q9" s="18"/>
      <c r="R9" s="18"/>
    </row>
    <row r="10" spans="1:18" x14ac:dyDescent="0.25">
      <c r="N10" s="22"/>
      <c r="O10" s="22"/>
      <c r="P10" s="22"/>
    </row>
    <row r="11" spans="1:18" x14ac:dyDescent="0.25"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</row>
    <row r="12" spans="1:18" x14ac:dyDescent="0.25">
      <c r="B12" s="21" t="s">
        <v>16</v>
      </c>
      <c r="D12" s="25" t="s">
        <v>17</v>
      </c>
      <c r="E12" s="25" t="s">
        <v>18</v>
      </c>
      <c r="F12" s="25" t="s">
        <v>19</v>
      </c>
      <c r="G12" s="25" t="s">
        <v>20</v>
      </c>
      <c r="H12" s="25" t="s">
        <v>21</v>
      </c>
      <c r="I12" s="25" t="s">
        <v>22</v>
      </c>
      <c r="J12" s="25" t="s">
        <v>23</v>
      </c>
      <c r="K12" s="25" t="s">
        <v>24</v>
      </c>
      <c r="L12" s="25" t="s">
        <v>25</v>
      </c>
      <c r="M12" s="25" t="s">
        <v>26</v>
      </c>
      <c r="N12" s="26"/>
      <c r="O12" s="23"/>
      <c r="P12" s="23"/>
      <c r="Q12" s="23"/>
      <c r="R12" s="24"/>
    </row>
    <row r="13" spans="1:18" x14ac:dyDescent="0.25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3"/>
      <c r="O13" s="23"/>
      <c r="P13" s="23"/>
      <c r="Q13" s="23"/>
      <c r="R13" s="24"/>
    </row>
    <row r="14" spans="1:18" x14ac:dyDescent="0.25"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  <c r="Q14" s="23"/>
      <c r="R14" s="24"/>
    </row>
    <row r="15" spans="1:18" x14ac:dyDescent="0.25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x14ac:dyDescent="0.25">
      <c r="B16" s="21" t="s">
        <v>27</v>
      </c>
      <c r="D16" s="25" t="s">
        <v>28</v>
      </c>
      <c r="E16" s="25" t="s">
        <v>20</v>
      </c>
      <c r="F16" s="25" t="s">
        <v>22</v>
      </c>
      <c r="G16" s="25" t="s">
        <v>29</v>
      </c>
      <c r="H16" s="25" t="s">
        <v>18</v>
      </c>
      <c r="I16" s="25" t="s">
        <v>17</v>
      </c>
      <c r="J16" s="24"/>
      <c r="K16" s="24"/>
      <c r="L16" s="24"/>
      <c r="M16" s="24"/>
      <c r="N16" s="28"/>
      <c r="O16" s="28"/>
      <c r="P16" s="28"/>
      <c r="Q16" s="28"/>
      <c r="R16" s="28"/>
    </row>
    <row r="17" spans="4:18" x14ac:dyDescent="0.25">
      <c r="D17" s="29"/>
      <c r="E17" s="29"/>
      <c r="F17" s="29"/>
      <c r="G17" s="29"/>
      <c r="H17" s="29"/>
      <c r="I17" s="29"/>
      <c r="J17" s="30"/>
      <c r="K17" s="30"/>
      <c r="L17" s="30"/>
      <c r="M17" s="30"/>
      <c r="N17" s="23"/>
      <c r="O17" s="23"/>
      <c r="P17" s="23"/>
      <c r="Q17" s="23"/>
      <c r="R17" s="23"/>
    </row>
    <row r="18" spans="4:18" x14ac:dyDescent="0.25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4:18" x14ac:dyDescent="0.25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4:18" x14ac:dyDescent="0.25">
      <c r="N20" s="24"/>
      <c r="O20" s="24"/>
      <c r="P20" s="24"/>
      <c r="Q20" s="24"/>
      <c r="R20" s="24"/>
    </row>
    <row r="21" spans="4:18" x14ac:dyDescent="0.25">
      <c r="N21" s="24"/>
      <c r="O21" s="24"/>
      <c r="P21" s="24"/>
      <c r="Q21" s="24"/>
      <c r="R21" s="24"/>
    </row>
    <row r="22" spans="4:18" x14ac:dyDescent="0.25">
      <c r="N22" s="24"/>
      <c r="O22" s="24"/>
      <c r="P22" s="24"/>
      <c r="Q22" s="24"/>
      <c r="R22" s="24"/>
    </row>
    <row r="23" spans="4:18" x14ac:dyDescent="0.25">
      <c r="N23" s="24"/>
      <c r="O23" s="24"/>
      <c r="P23" s="24"/>
      <c r="Q23" s="24"/>
      <c r="R23" s="24"/>
    </row>
    <row r="24" spans="4:18" x14ac:dyDescent="0.25">
      <c r="N24" s="24"/>
      <c r="O24" s="24"/>
      <c r="P24" s="24"/>
      <c r="Q24" s="24"/>
      <c r="R24" s="24"/>
    </row>
    <row r="25" spans="4:18" x14ac:dyDescent="0.25">
      <c r="N25" s="30"/>
      <c r="O25" s="30"/>
      <c r="P25" s="30"/>
      <c r="Q25" s="30"/>
      <c r="R25" s="30"/>
    </row>
  </sheetData>
  <mergeCells count="1">
    <mergeCell ref="M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L25" sqref="L25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2" width="5.7109375" customWidth="1"/>
    <col min="13" max="13" width="8" customWidth="1"/>
    <col min="1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68" width="5.7109375" customWidth="1"/>
    <col min="269" max="269" width="8" customWidth="1"/>
    <col min="27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4" width="5.7109375" customWidth="1"/>
    <col min="525" max="525" width="8" customWidth="1"/>
    <col min="52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0" width="5.7109375" customWidth="1"/>
    <col min="781" max="781" width="8" customWidth="1"/>
    <col min="78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6" width="5.7109375" customWidth="1"/>
    <col min="1037" max="1037" width="8" customWidth="1"/>
    <col min="103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2" width="5.7109375" customWidth="1"/>
    <col min="1293" max="1293" width="8" customWidth="1"/>
    <col min="129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48" width="5.7109375" customWidth="1"/>
    <col min="1549" max="1549" width="8" customWidth="1"/>
    <col min="155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4" width="5.7109375" customWidth="1"/>
    <col min="1805" max="1805" width="8" customWidth="1"/>
    <col min="180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0" width="5.7109375" customWidth="1"/>
    <col min="2061" max="2061" width="8" customWidth="1"/>
    <col min="206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6" width="5.7109375" customWidth="1"/>
    <col min="2317" max="2317" width="8" customWidth="1"/>
    <col min="231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2" width="5.7109375" customWidth="1"/>
    <col min="2573" max="2573" width="8" customWidth="1"/>
    <col min="257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28" width="5.7109375" customWidth="1"/>
    <col min="2829" max="2829" width="8" customWidth="1"/>
    <col min="283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4" width="5.7109375" customWidth="1"/>
    <col min="3085" max="3085" width="8" customWidth="1"/>
    <col min="308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0" width="5.7109375" customWidth="1"/>
    <col min="3341" max="3341" width="8" customWidth="1"/>
    <col min="334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6" width="5.7109375" customWidth="1"/>
    <col min="3597" max="3597" width="8" customWidth="1"/>
    <col min="359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2" width="5.7109375" customWidth="1"/>
    <col min="3853" max="3853" width="8" customWidth="1"/>
    <col min="385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08" width="5.7109375" customWidth="1"/>
    <col min="4109" max="4109" width="8" customWidth="1"/>
    <col min="411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4" width="5.7109375" customWidth="1"/>
    <col min="4365" max="4365" width="8" customWidth="1"/>
    <col min="436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0" width="5.7109375" customWidth="1"/>
    <col min="4621" max="4621" width="8" customWidth="1"/>
    <col min="462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6" width="5.7109375" customWidth="1"/>
    <col min="4877" max="4877" width="8" customWidth="1"/>
    <col min="487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2" width="5.7109375" customWidth="1"/>
    <col min="5133" max="5133" width="8" customWidth="1"/>
    <col min="513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88" width="5.7109375" customWidth="1"/>
    <col min="5389" max="5389" width="8" customWidth="1"/>
    <col min="539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4" width="5.7109375" customWidth="1"/>
    <col min="5645" max="5645" width="8" customWidth="1"/>
    <col min="564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0" width="5.7109375" customWidth="1"/>
    <col min="5901" max="5901" width="8" customWidth="1"/>
    <col min="590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6" width="5.7109375" customWidth="1"/>
    <col min="6157" max="6157" width="8" customWidth="1"/>
    <col min="615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2" width="5.7109375" customWidth="1"/>
    <col min="6413" max="6413" width="8" customWidth="1"/>
    <col min="641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68" width="5.7109375" customWidth="1"/>
    <col min="6669" max="6669" width="8" customWidth="1"/>
    <col min="667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4" width="5.7109375" customWidth="1"/>
    <col min="6925" max="6925" width="8" customWidth="1"/>
    <col min="692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0" width="5.7109375" customWidth="1"/>
    <col min="7181" max="7181" width="8" customWidth="1"/>
    <col min="718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6" width="5.7109375" customWidth="1"/>
    <col min="7437" max="7437" width="8" customWidth="1"/>
    <col min="743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2" width="5.7109375" customWidth="1"/>
    <col min="7693" max="7693" width="8" customWidth="1"/>
    <col min="769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48" width="5.7109375" customWidth="1"/>
    <col min="7949" max="7949" width="8" customWidth="1"/>
    <col min="795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4" width="5.7109375" customWidth="1"/>
    <col min="8205" max="8205" width="8" customWidth="1"/>
    <col min="820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0" width="5.7109375" customWidth="1"/>
    <col min="8461" max="8461" width="8" customWidth="1"/>
    <col min="846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6" width="5.7109375" customWidth="1"/>
    <col min="8717" max="8717" width="8" customWidth="1"/>
    <col min="871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2" width="5.7109375" customWidth="1"/>
    <col min="8973" max="8973" width="8" customWidth="1"/>
    <col min="897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28" width="5.7109375" customWidth="1"/>
    <col min="9229" max="9229" width="8" customWidth="1"/>
    <col min="923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4" width="5.7109375" customWidth="1"/>
    <col min="9485" max="9485" width="8" customWidth="1"/>
    <col min="948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0" width="5.7109375" customWidth="1"/>
    <col min="9741" max="9741" width="8" customWidth="1"/>
    <col min="974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6" width="5.7109375" customWidth="1"/>
    <col min="9997" max="9997" width="8" customWidth="1"/>
    <col min="999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2" width="5.7109375" customWidth="1"/>
    <col min="10253" max="10253" width="8" customWidth="1"/>
    <col min="1025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08" width="5.7109375" customWidth="1"/>
    <col min="10509" max="10509" width="8" customWidth="1"/>
    <col min="1051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4" width="5.7109375" customWidth="1"/>
    <col min="10765" max="10765" width="8" customWidth="1"/>
    <col min="1076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0" width="5.7109375" customWidth="1"/>
    <col min="11021" max="11021" width="8" customWidth="1"/>
    <col min="1102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6" width="5.7109375" customWidth="1"/>
    <col min="11277" max="11277" width="8" customWidth="1"/>
    <col min="1127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2" width="5.7109375" customWidth="1"/>
    <col min="11533" max="11533" width="8" customWidth="1"/>
    <col min="1153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88" width="5.7109375" customWidth="1"/>
    <col min="11789" max="11789" width="8" customWidth="1"/>
    <col min="1179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4" width="5.7109375" customWidth="1"/>
    <col min="12045" max="12045" width="8" customWidth="1"/>
    <col min="1204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0" width="5.7109375" customWidth="1"/>
    <col min="12301" max="12301" width="8" customWidth="1"/>
    <col min="1230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6" width="5.7109375" customWidth="1"/>
    <col min="12557" max="12557" width="8" customWidth="1"/>
    <col min="1255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2" width="5.7109375" customWidth="1"/>
    <col min="12813" max="12813" width="8" customWidth="1"/>
    <col min="1281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68" width="5.7109375" customWidth="1"/>
    <col min="13069" max="13069" width="8" customWidth="1"/>
    <col min="1307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4" width="5.7109375" customWidth="1"/>
    <col min="13325" max="13325" width="8" customWidth="1"/>
    <col min="1332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0" width="5.7109375" customWidth="1"/>
    <col min="13581" max="13581" width="8" customWidth="1"/>
    <col min="1358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6" width="5.7109375" customWidth="1"/>
    <col min="13837" max="13837" width="8" customWidth="1"/>
    <col min="1383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2" width="5.7109375" customWidth="1"/>
    <col min="14093" max="14093" width="8" customWidth="1"/>
    <col min="1409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48" width="5.7109375" customWidth="1"/>
    <col min="14349" max="14349" width="8" customWidth="1"/>
    <col min="1435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4" width="5.7109375" customWidth="1"/>
    <col min="14605" max="14605" width="8" customWidth="1"/>
    <col min="1460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0" width="5.7109375" customWidth="1"/>
    <col min="14861" max="14861" width="8" customWidth="1"/>
    <col min="1486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6" width="5.7109375" customWidth="1"/>
    <col min="15117" max="15117" width="8" customWidth="1"/>
    <col min="1511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2" width="5.7109375" customWidth="1"/>
    <col min="15373" max="15373" width="8" customWidth="1"/>
    <col min="1537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28" width="5.7109375" customWidth="1"/>
    <col min="15629" max="15629" width="8" customWidth="1"/>
    <col min="1563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4" width="5.7109375" customWidth="1"/>
    <col min="15885" max="15885" width="8" customWidth="1"/>
    <col min="1588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0" width="5.7109375" customWidth="1"/>
    <col min="16141" max="16141" width="8" customWidth="1"/>
    <col min="1614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55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/>
      <c r="I4" s="9" t="s">
        <v>5</v>
      </c>
      <c r="J4" s="6" t="s">
        <v>6</v>
      </c>
      <c r="K4" s="6" t="s">
        <v>7</v>
      </c>
      <c r="L4" s="6" t="s">
        <v>8</v>
      </c>
      <c r="M4" s="10" t="s">
        <v>9</v>
      </c>
      <c r="P4" s="11"/>
      <c r="Q4" s="11"/>
      <c r="R4" s="11"/>
    </row>
    <row r="5" spans="1:18" x14ac:dyDescent="0.25">
      <c r="A5" s="12" t="s">
        <v>12</v>
      </c>
      <c r="B5" s="31" t="s">
        <v>56</v>
      </c>
      <c r="C5" s="6">
        <v>1</v>
      </c>
      <c r="D5" s="14"/>
      <c r="E5" s="15">
        <v>1</v>
      </c>
      <c r="F5" s="15">
        <v>4</v>
      </c>
      <c r="G5" s="15">
        <v>2</v>
      </c>
      <c r="H5" s="15"/>
      <c r="I5" s="16">
        <f>COUNTIF(D5:H5,"V*")</f>
        <v>0</v>
      </c>
      <c r="J5" s="8">
        <f>COUNTIF(D5:H5,"&gt;=0")</f>
        <v>3</v>
      </c>
      <c r="K5" s="8">
        <v>7</v>
      </c>
      <c r="L5" s="8">
        <f>I5*4+K5*0.5+J5*1</f>
        <v>6.5</v>
      </c>
      <c r="M5" s="17">
        <f>L5*50/19.5</f>
        <v>16.666666666666668</v>
      </c>
      <c r="P5" s="18"/>
      <c r="Q5" s="18"/>
      <c r="R5" s="18"/>
    </row>
    <row r="6" spans="1:18" x14ac:dyDescent="0.25">
      <c r="A6" s="12" t="s">
        <v>12</v>
      </c>
      <c r="B6" s="31" t="s">
        <v>57</v>
      </c>
      <c r="C6" s="6">
        <v>2</v>
      </c>
      <c r="D6" s="15" t="s">
        <v>5</v>
      </c>
      <c r="E6" s="19"/>
      <c r="F6" s="15">
        <v>1</v>
      </c>
      <c r="G6" s="15">
        <v>2</v>
      </c>
      <c r="H6" s="15"/>
      <c r="I6" s="16">
        <f>COUNTIF(D6:H6,"V*")</f>
        <v>1</v>
      </c>
      <c r="J6" s="8">
        <f>COUNTIF(D6:H6,"&gt;=0")</f>
        <v>2</v>
      </c>
      <c r="K6" s="8">
        <v>8</v>
      </c>
      <c r="L6" s="8">
        <f>I6*4+K6*0.5+J6*1</f>
        <v>10</v>
      </c>
      <c r="M6" s="17">
        <f>L6*50/19.5</f>
        <v>25.641025641025642</v>
      </c>
      <c r="P6" s="18"/>
      <c r="Q6" s="18"/>
      <c r="R6" s="18"/>
    </row>
    <row r="7" spans="1:18" x14ac:dyDescent="0.25">
      <c r="A7" s="32" t="s">
        <v>10</v>
      </c>
      <c r="B7" s="31" t="s">
        <v>58</v>
      </c>
      <c r="C7" s="6">
        <v>3</v>
      </c>
      <c r="D7" s="15" t="s">
        <v>5</v>
      </c>
      <c r="E7" s="15" t="s">
        <v>5</v>
      </c>
      <c r="F7" s="14"/>
      <c r="G7" s="15" t="s">
        <v>5</v>
      </c>
      <c r="H7" s="15"/>
      <c r="I7" s="16">
        <f>COUNTIF(D7:H7,"V*")</f>
        <v>3</v>
      </c>
      <c r="J7" s="8">
        <f>COUNTIF(D7:H7,"&gt;=0")</f>
        <v>0</v>
      </c>
      <c r="K7" s="8">
        <v>15</v>
      </c>
      <c r="L7" s="8">
        <f>I7*4+K7*0.5+J7*1</f>
        <v>19.5</v>
      </c>
      <c r="M7" s="17">
        <f>L7*50/19.5</f>
        <v>50</v>
      </c>
      <c r="P7" s="18"/>
      <c r="Q7" s="18"/>
      <c r="R7" s="18"/>
    </row>
    <row r="8" spans="1:18" x14ac:dyDescent="0.25">
      <c r="A8" s="32" t="s">
        <v>12</v>
      </c>
      <c r="B8" s="31" t="s">
        <v>59</v>
      </c>
      <c r="C8" s="6">
        <v>4</v>
      </c>
      <c r="D8" s="15" t="s">
        <v>5</v>
      </c>
      <c r="E8" s="15" t="s">
        <v>5</v>
      </c>
      <c r="F8" s="15">
        <v>2</v>
      </c>
      <c r="G8" s="14"/>
      <c r="H8" s="15"/>
      <c r="I8" s="16">
        <f>COUNTIF(D8:H8,"V*")</f>
        <v>2</v>
      </c>
      <c r="J8" s="8">
        <f>COUNTIF(D8:H8,"&gt;=0")</f>
        <v>1</v>
      </c>
      <c r="K8" s="8">
        <v>12</v>
      </c>
      <c r="L8" s="8">
        <f>I8*4+K8*0.5+J8*1</f>
        <v>15</v>
      </c>
      <c r="M8" s="17">
        <f>L8*50/19.5</f>
        <v>38.46153846153846</v>
      </c>
      <c r="P8" s="18"/>
      <c r="Q8" s="18"/>
      <c r="R8" s="18"/>
    </row>
    <row r="9" spans="1:18" x14ac:dyDescent="0.25">
      <c r="A9" s="22"/>
      <c r="B9" s="22"/>
      <c r="C9" s="22"/>
      <c r="D9" s="22"/>
      <c r="E9" s="36"/>
      <c r="F9" s="36"/>
      <c r="G9" s="18"/>
      <c r="H9" s="36"/>
      <c r="I9" s="36"/>
      <c r="J9" s="36"/>
      <c r="K9" s="26"/>
      <c r="L9" s="26"/>
      <c r="M9" s="26"/>
      <c r="N9" s="26"/>
      <c r="O9" s="37"/>
      <c r="P9" s="18"/>
      <c r="Q9" s="18"/>
      <c r="R9" s="18"/>
    </row>
    <row r="10" spans="1:18" x14ac:dyDescent="0.25">
      <c r="B10" s="21" t="s">
        <v>16</v>
      </c>
      <c r="D10" s="25" t="s">
        <v>17</v>
      </c>
      <c r="E10" s="25" t="s">
        <v>18</v>
      </c>
      <c r="F10" s="25" t="s">
        <v>19</v>
      </c>
      <c r="G10" s="25" t="s">
        <v>20</v>
      </c>
      <c r="H10" s="25" t="s">
        <v>21</v>
      </c>
      <c r="I10" s="25" t="s">
        <v>22</v>
      </c>
      <c r="J10" s="25" t="s">
        <v>23</v>
      </c>
      <c r="K10" s="25" t="s">
        <v>24</v>
      </c>
      <c r="L10" s="25" t="s">
        <v>25</v>
      </c>
      <c r="M10" s="25" t="s">
        <v>26</v>
      </c>
      <c r="N10" s="23"/>
      <c r="O10" s="23"/>
      <c r="P10" s="23"/>
      <c r="Q10" s="23"/>
      <c r="R10" s="23"/>
    </row>
    <row r="11" spans="1:18" x14ac:dyDescent="0.25"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4"/>
      <c r="O11" s="24"/>
      <c r="P11" s="24"/>
      <c r="Q11" s="24"/>
      <c r="R11" s="24"/>
    </row>
    <row r="12" spans="1:18" x14ac:dyDescent="0.25"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x14ac:dyDescent="0.25"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x14ac:dyDescent="0.25">
      <c r="B14" s="21" t="s">
        <v>27</v>
      </c>
      <c r="D14" s="25" t="s">
        <v>28</v>
      </c>
      <c r="E14" s="25" t="s">
        <v>20</v>
      </c>
      <c r="F14" s="25" t="s">
        <v>22</v>
      </c>
      <c r="G14" s="25" t="s">
        <v>29</v>
      </c>
      <c r="H14" s="25" t="s">
        <v>18</v>
      </c>
      <c r="I14" s="25" t="s">
        <v>17</v>
      </c>
      <c r="J14" s="24"/>
      <c r="K14" s="24"/>
      <c r="L14" s="24"/>
      <c r="M14" s="24"/>
      <c r="N14" s="24"/>
      <c r="O14" s="24"/>
      <c r="P14" s="24"/>
      <c r="Q14" s="24"/>
      <c r="R14" s="24"/>
    </row>
    <row r="15" spans="1:18" x14ac:dyDescent="0.25">
      <c r="D15" s="29"/>
      <c r="E15" s="29"/>
      <c r="F15" s="29"/>
      <c r="G15" s="29"/>
      <c r="H15" s="29"/>
      <c r="I15" s="29"/>
      <c r="J15" s="30"/>
      <c r="K15" s="30"/>
      <c r="L15" s="30"/>
      <c r="M15" s="30"/>
      <c r="N15" s="24"/>
      <c r="O15" s="24"/>
      <c r="P15" s="24"/>
      <c r="Q15" s="24"/>
      <c r="R15" s="24"/>
    </row>
    <row r="16" spans="1:18" x14ac:dyDescent="0.25">
      <c r="N16" s="24"/>
      <c r="O16" s="24"/>
      <c r="P16" s="24"/>
      <c r="Q16" s="24"/>
      <c r="R16" s="24"/>
    </row>
    <row r="17" spans="14:18" x14ac:dyDescent="0.25">
      <c r="N17" s="24"/>
      <c r="O17" s="24"/>
      <c r="P17" s="24"/>
      <c r="Q17" s="24"/>
      <c r="R17" s="24"/>
    </row>
    <row r="18" spans="14:18" x14ac:dyDescent="0.25">
      <c r="N18" s="30"/>
      <c r="O18" s="30"/>
      <c r="P18" s="30"/>
      <c r="Q18" s="30"/>
      <c r="R18" s="30"/>
    </row>
  </sheetData>
  <mergeCells count="1">
    <mergeCell ref="M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P24" sqref="P24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2" width="5.7109375" customWidth="1"/>
    <col min="13" max="13" width="8" customWidth="1"/>
    <col min="1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68" width="5.7109375" customWidth="1"/>
    <col min="269" max="269" width="8" customWidth="1"/>
    <col min="27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4" width="5.7109375" customWidth="1"/>
    <col min="525" max="525" width="8" customWidth="1"/>
    <col min="52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0" width="5.7109375" customWidth="1"/>
    <col min="781" max="781" width="8" customWidth="1"/>
    <col min="78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6" width="5.7109375" customWidth="1"/>
    <col min="1037" max="1037" width="8" customWidth="1"/>
    <col min="103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2" width="5.7109375" customWidth="1"/>
    <col min="1293" max="1293" width="8" customWidth="1"/>
    <col min="129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48" width="5.7109375" customWidth="1"/>
    <col min="1549" max="1549" width="8" customWidth="1"/>
    <col min="155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4" width="5.7109375" customWidth="1"/>
    <col min="1805" max="1805" width="8" customWidth="1"/>
    <col min="180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0" width="5.7109375" customWidth="1"/>
    <col min="2061" max="2061" width="8" customWidth="1"/>
    <col min="206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6" width="5.7109375" customWidth="1"/>
    <col min="2317" max="2317" width="8" customWidth="1"/>
    <col min="231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2" width="5.7109375" customWidth="1"/>
    <col min="2573" max="2573" width="8" customWidth="1"/>
    <col min="257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28" width="5.7109375" customWidth="1"/>
    <col min="2829" max="2829" width="8" customWidth="1"/>
    <col min="283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4" width="5.7109375" customWidth="1"/>
    <col min="3085" max="3085" width="8" customWidth="1"/>
    <col min="308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0" width="5.7109375" customWidth="1"/>
    <col min="3341" max="3341" width="8" customWidth="1"/>
    <col min="334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6" width="5.7109375" customWidth="1"/>
    <col min="3597" max="3597" width="8" customWidth="1"/>
    <col min="359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2" width="5.7109375" customWidth="1"/>
    <col min="3853" max="3853" width="8" customWidth="1"/>
    <col min="385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08" width="5.7109375" customWidth="1"/>
    <col min="4109" max="4109" width="8" customWidth="1"/>
    <col min="411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4" width="5.7109375" customWidth="1"/>
    <col min="4365" max="4365" width="8" customWidth="1"/>
    <col min="436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0" width="5.7109375" customWidth="1"/>
    <col min="4621" max="4621" width="8" customWidth="1"/>
    <col min="462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6" width="5.7109375" customWidth="1"/>
    <col min="4877" max="4877" width="8" customWidth="1"/>
    <col min="487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2" width="5.7109375" customWidth="1"/>
    <col min="5133" max="5133" width="8" customWidth="1"/>
    <col min="513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88" width="5.7109375" customWidth="1"/>
    <col min="5389" max="5389" width="8" customWidth="1"/>
    <col min="539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4" width="5.7109375" customWidth="1"/>
    <col min="5645" max="5645" width="8" customWidth="1"/>
    <col min="564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0" width="5.7109375" customWidth="1"/>
    <col min="5901" max="5901" width="8" customWidth="1"/>
    <col min="590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6" width="5.7109375" customWidth="1"/>
    <col min="6157" max="6157" width="8" customWidth="1"/>
    <col min="615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2" width="5.7109375" customWidth="1"/>
    <col min="6413" max="6413" width="8" customWidth="1"/>
    <col min="641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68" width="5.7109375" customWidth="1"/>
    <col min="6669" max="6669" width="8" customWidth="1"/>
    <col min="667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4" width="5.7109375" customWidth="1"/>
    <col min="6925" max="6925" width="8" customWidth="1"/>
    <col min="692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0" width="5.7109375" customWidth="1"/>
    <col min="7181" max="7181" width="8" customWidth="1"/>
    <col min="718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6" width="5.7109375" customWidth="1"/>
    <col min="7437" max="7437" width="8" customWidth="1"/>
    <col min="743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2" width="5.7109375" customWidth="1"/>
    <col min="7693" max="7693" width="8" customWidth="1"/>
    <col min="769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48" width="5.7109375" customWidth="1"/>
    <col min="7949" max="7949" width="8" customWidth="1"/>
    <col min="795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4" width="5.7109375" customWidth="1"/>
    <col min="8205" max="8205" width="8" customWidth="1"/>
    <col min="820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0" width="5.7109375" customWidth="1"/>
    <col min="8461" max="8461" width="8" customWidth="1"/>
    <col min="846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6" width="5.7109375" customWidth="1"/>
    <col min="8717" max="8717" width="8" customWidth="1"/>
    <col min="871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2" width="5.7109375" customWidth="1"/>
    <col min="8973" max="8973" width="8" customWidth="1"/>
    <col min="897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28" width="5.7109375" customWidth="1"/>
    <col min="9229" max="9229" width="8" customWidth="1"/>
    <col min="923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4" width="5.7109375" customWidth="1"/>
    <col min="9485" max="9485" width="8" customWidth="1"/>
    <col min="948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0" width="5.7109375" customWidth="1"/>
    <col min="9741" max="9741" width="8" customWidth="1"/>
    <col min="974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6" width="5.7109375" customWidth="1"/>
    <col min="9997" max="9997" width="8" customWidth="1"/>
    <col min="999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2" width="5.7109375" customWidth="1"/>
    <col min="10253" max="10253" width="8" customWidth="1"/>
    <col min="1025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08" width="5.7109375" customWidth="1"/>
    <col min="10509" max="10509" width="8" customWidth="1"/>
    <col min="1051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4" width="5.7109375" customWidth="1"/>
    <col min="10765" max="10765" width="8" customWidth="1"/>
    <col min="1076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0" width="5.7109375" customWidth="1"/>
    <col min="11021" max="11021" width="8" customWidth="1"/>
    <col min="1102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6" width="5.7109375" customWidth="1"/>
    <col min="11277" max="11277" width="8" customWidth="1"/>
    <col min="1127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2" width="5.7109375" customWidth="1"/>
    <col min="11533" max="11533" width="8" customWidth="1"/>
    <col min="1153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88" width="5.7109375" customWidth="1"/>
    <col min="11789" max="11789" width="8" customWidth="1"/>
    <col min="1179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4" width="5.7109375" customWidth="1"/>
    <col min="12045" max="12045" width="8" customWidth="1"/>
    <col min="1204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0" width="5.7109375" customWidth="1"/>
    <col min="12301" max="12301" width="8" customWidth="1"/>
    <col min="1230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6" width="5.7109375" customWidth="1"/>
    <col min="12557" max="12557" width="8" customWidth="1"/>
    <col min="1255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2" width="5.7109375" customWidth="1"/>
    <col min="12813" max="12813" width="8" customWidth="1"/>
    <col min="1281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68" width="5.7109375" customWidth="1"/>
    <col min="13069" max="13069" width="8" customWidth="1"/>
    <col min="1307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4" width="5.7109375" customWidth="1"/>
    <col min="13325" max="13325" width="8" customWidth="1"/>
    <col min="1332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0" width="5.7109375" customWidth="1"/>
    <col min="13581" max="13581" width="8" customWidth="1"/>
    <col min="1358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6" width="5.7109375" customWidth="1"/>
    <col min="13837" max="13837" width="8" customWidth="1"/>
    <col min="1383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2" width="5.7109375" customWidth="1"/>
    <col min="14093" max="14093" width="8" customWidth="1"/>
    <col min="1409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48" width="5.7109375" customWidth="1"/>
    <col min="14349" max="14349" width="8" customWidth="1"/>
    <col min="1435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4" width="5.7109375" customWidth="1"/>
    <col min="14605" max="14605" width="8" customWidth="1"/>
    <col min="1460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0" width="5.7109375" customWidth="1"/>
    <col min="14861" max="14861" width="8" customWidth="1"/>
    <col min="1486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6" width="5.7109375" customWidth="1"/>
    <col min="15117" max="15117" width="8" customWidth="1"/>
    <col min="1511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2" width="5.7109375" customWidth="1"/>
    <col min="15373" max="15373" width="8" customWidth="1"/>
    <col min="1537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28" width="5.7109375" customWidth="1"/>
    <col min="15629" max="15629" width="8" customWidth="1"/>
    <col min="1563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4" width="5.7109375" customWidth="1"/>
    <col min="15885" max="15885" width="8" customWidth="1"/>
    <col min="1588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0" width="5.7109375" customWidth="1"/>
    <col min="16141" max="16141" width="8" customWidth="1"/>
    <col min="1614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60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/>
      <c r="I4" s="9" t="s">
        <v>5</v>
      </c>
      <c r="J4" s="6" t="s">
        <v>6</v>
      </c>
      <c r="K4" s="6" t="s">
        <v>7</v>
      </c>
      <c r="L4" s="6" t="s">
        <v>8</v>
      </c>
      <c r="M4" s="10" t="s">
        <v>9</v>
      </c>
      <c r="P4" s="11"/>
      <c r="Q4" s="11"/>
      <c r="R4" s="11"/>
    </row>
    <row r="5" spans="1:18" x14ac:dyDescent="0.25">
      <c r="A5" s="32" t="s">
        <v>10</v>
      </c>
      <c r="B5" s="31" t="s">
        <v>61</v>
      </c>
      <c r="C5" s="6">
        <v>1</v>
      </c>
      <c r="D5" s="14"/>
      <c r="E5" s="15" t="s">
        <v>5</v>
      </c>
      <c r="F5" s="15" t="s">
        <v>5</v>
      </c>
      <c r="G5" s="15" t="s">
        <v>5</v>
      </c>
      <c r="H5" s="15"/>
      <c r="I5" s="16">
        <f>COUNTIF(D5:H5,"V*")</f>
        <v>3</v>
      </c>
      <c r="J5" s="8">
        <f>COUNTIF(D5:H5,"&gt;=0")</f>
        <v>0</v>
      </c>
      <c r="K5" s="8">
        <v>15</v>
      </c>
      <c r="L5" s="8">
        <f>I5*4+K5*0.5+J5*1</f>
        <v>19.5</v>
      </c>
      <c r="M5" s="17">
        <f>L5*50/19.5</f>
        <v>50</v>
      </c>
      <c r="P5" s="18"/>
      <c r="Q5" s="18"/>
      <c r="R5" s="18"/>
    </row>
    <row r="6" spans="1:18" x14ac:dyDescent="0.25">
      <c r="A6" s="12" t="s">
        <v>12</v>
      </c>
      <c r="B6" s="31" t="s">
        <v>62</v>
      </c>
      <c r="C6" s="6">
        <v>2</v>
      </c>
      <c r="D6" s="15">
        <v>4</v>
      </c>
      <c r="E6" s="19"/>
      <c r="F6" s="15">
        <v>2</v>
      </c>
      <c r="G6" s="15" t="s">
        <v>5</v>
      </c>
      <c r="H6" s="15"/>
      <c r="I6" s="16">
        <f>COUNTIF(D6:H6,"V*")</f>
        <v>1</v>
      </c>
      <c r="J6" s="8">
        <f>COUNTIF(D6:H6,"&gt;=0")</f>
        <v>2</v>
      </c>
      <c r="K6" s="8">
        <v>11</v>
      </c>
      <c r="L6" s="8">
        <f>I6*4+K6*0.5+J6*1</f>
        <v>11.5</v>
      </c>
      <c r="M6" s="17">
        <f>L6*50/19.5</f>
        <v>29.487179487179485</v>
      </c>
      <c r="P6" s="18"/>
      <c r="Q6" s="18"/>
      <c r="R6" s="18"/>
    </row>
    <row r="7" spans="1:18" x14ac:dyDescent="0.25">
      <c r="A7" s="32" t="s">
        <v>12</v>
      </c>
      <c r="B7" s="31" t="s">
        <v>63</v>
      </c>
      <c r="C7" s="6">
        <v>3</v>
      </c>
      <c r="D7" s="15">
        <v>2</v>
      </c>
      <c r="E7" s="15" t="s">
        <v>5</v>
      </c>
      <c r="F7" s="14"/>
      <c r="G7" s="15" t="s">
        <v>5</v>
      </c>
      <c r="H7" s="15"/>
      <c r="I7" s="16">
        <f>COUNTIF(D7:H7,"V*")</f>
        <v>2</v>
      </c>
      <c r="J7" s="8">
        <f>COUNTIF(D7:H7,"&gt;=0")</f>
        <v>1</v>
      </c>
      <c r="K7" s="8">
        <v>12</v>
      </c>
      <c r="L7" s="8">
        <f>I7*4+K7*0.5+J7*1</f>
        <v>15</v>
      </c>
      <c r="M7" s="17">
        <f>L7*50/19.5</f>
        <v>38.46153846153846</v>
      </c>
      <c r="P7" s="18"/>
      <c r="Q7" s="18"/>
      <c r="R7" s="18"/>
    </row>
    <row r="8" spans="1:18" x14ac:dyDescent="0.25">
      <c r="A8" s="12" t="s">
        <v>12</v>
      </c>
      <c r="B8" s="31" t="s">
        <v>64</v>
      </c>
      <c r="C8" s="6">
        <v>4</v>
      </c>
      <c r="D8" s="15">
        <v>0</v>
      </c>
      <c r="E8" s="15">
        <v>2</v>
      </c>
      <c r="F8" s="15">
        <v>3</v>
      </c>
      <c r="G8" s="14"/>
      <c r="H8" s="15"/>
      <c r="I8" s="16">
        <f>COUNTIF(D8:H8,"V*")</f>
        <v>0</v>
      </c>
      <c r="J8" s="8">
        <f>COUNTIF(D8:H8,"&gt;=0")</f>
        <v>3</v>
      </c>
      <c r="K8" s="8">
        <v>5</v>
      </c>
      <c r="L8" s="8">
        <f>I8*4+K8*0.5+J8*1</f>
        <v>5.5</v>
      </c>
      <c r="M8" s="17">
        <f>L8*50/19.5</f>
        <v>14.102564102564102</v>
      </c>
      <c r="P8" s="18"/>
      <c r="Q8" s="18"/>
      <c r="R8" s="18"/>
    </row>
    <row r="9" spans="1:18" x14ac:dyDescent="0.25">
      <c r="A9" s="22"/>
      <c r="B9" s="22"/>
      <c r="C9" s="22"/>
      <c r="D9" s="22"/>
      <c r="E9" s="36"/>
      <c r="F9" s="36"/>
      <c r="G9" s="18"/>
      <c r="H9" s="36"/>
      <c r="I9" s="36"/>
      <c r="J9" s="36"/>
      <c r="K9" s="26"/>
      <c r="L9" s="26"/>
      <c r="M9" s="26"/>
      <c r="N9" s="26"/>
      <c r="O9" s="37"/>
      <c r="P9" s="18"/>
      <c r="Q9" s="18"/>
      <c r="R9" s="18"/>
    </row>
    <row r="10" spans="1:18" x14ac:dyDescent="0.25">
      <c r="B10" s="21" t="s">
        <v>16</v>
      </c>
      <c r="D10" s="25" t="s">
        <v>17</v>
      </c>
      <c r="E10" s="25" t="s">
        <v>18</v>
      </c>
      <c r="F10" s="25" t="s">
        <v>19</v>
      </c>
      <c r="G10" s="25" t="s">
        <v>20</v>
      </c>
      <c r="H10" s="25" t="s">
        <v>21</v>
      </c>
      <c r="I10" s="25" t="s">
        <v>22</v>
      </c>
      <c r="J10" s="25" t="s">
        <v>23</v>
      </c>
      <c r="K10" s="25" t="s">
        <v>24</v>
      </c>
      <c r="L10" s="25" t="s">
        <v>25</v>
      </c>
      <c r="M10" s="25" t="s">
        <v>26</v>
      </c>
      <c r="N10" s="23"/>
      <c r="O10" s="23"/>
      <c r="P10" s="23"/>
      <c r="Q10" s="23"/>
      <c r="R10" s="23"/>
    </row>
    <row r="11" spans="1:18" x14ac:dyDescent="0.25"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4"/>
      <c r="O11" s="24"/>
      <c r="P11" s="24"/>
      <c r="Q11" s="24"/>
      <c r="R11" s="24"/>
    </row>
    <row r="12" spans="1:18" x14ac:dyDescent="0.25"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x14ac:dyDescent="0.25"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x14ac:dyDescent="0.25">
      <c r="B14" s="21" t="s">
        <v>27</v>
      </c>
      <c r="D14" s="25" t="s">
        <v>28</v>
      </c>
      <c r="E14" s="25" t="s">
        <v>20</v>
      </c>
      <c r="F14" s="25" t="s">
        <v>22</v>
      </c>
      <c r="G14" s="25" t="s">
        <v>29</v>
      </c>
      <c r="H14" s="25" t="s">
        <v>18</v>
      </c>
      <c r="I14" s="25" t="s">
        <v>17</v>
      </c>
      <c r="J14" s="24"/>
      <c r="K14" s="24"/>
      <c r="L14" s="24"/>
      <c r="M14" s="24"/>
      <c r="N14" s="24"/>
      <c r="O14" s="24"/>
      <c r="P14" s="24"/>
      <c r="Q14" s="24"/>
      <c r="R14" s="24"/>
    </row>
    <row r="15" spans="1:18" x14ac:dyDescent="0.25">
      <c r="D15" s="29"/>
      <c r="E15" s="29"/>
      <c r="F15" s="29"/>
      <c r="G15" s="29"/>
      <c r="H15" s="29"/>
      <c r="I15" s="29"/>
      <c r="J15" s="30"/>
      <c r="K15" s="30"/>
      <c r="L15" s="30"/>
      <c r="M15" s="30"/>
      <c r="N15" s="24"/>
      <c r="O15" s="24"/>
      <c r="P15" s="24"/>
      <c r="Q15" s="24"/>
      <c r="R15" s="24"/>
    </row>
    <row r="16" spans="1:18" x14ac:dyDescent="0.25">
      <c r="N16" s="24"/>
      <c r="O16" s="24"/>
      <c r="P16" s="24"/>
      <c r="Q16" s="24"/>
      <c r="R16" s="24"/>
    </row>
    <row r="17" spans="14:18" x14ac:dyDescent="0.25">
      <c r="N17" s="24"/>
      <c r="O17" s="24"/>
      <c r="P17" s="24"/>
      <c r="Q17" s="24"/>
      <c r="R17" s="24"/>
    </row>
    <row r="18" spans="14:18" x14ac:dyDescent="0.25">
      <c r="N18" s="30"/>
      <c r="O18" s="30"/>
      <c r="P18" s="30"/>
      <c r="Q18" s="30"/>
      <c r="R18" s="30"/>
    </row>
  </sheetData>
  <mergeCells count="1"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PREBENJAMÍN </vt:lpstr>
      <vt:lpstr>BENJAMÍN A</vt:lpstr>
      <vt:lpstr>BENJAMÍN B</vt:lpstr>
      <vt:lpstr>ALEVÍN A</vt:lpstr>
      <vt:lpstr>ALEVÍN B</vt:lpstr>
      <vt:lpstr>ALEVÍN INFANTL FEMENINO</vt:lpstr>
      <vt:lpstr>INFANTIL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2019-05-03T16:03:15Z</dcterms:created>
  <dcterms:modified xsi:type="dcterms:W3CDTF">2019-05-03T16:08:15Z</dcterms:modified>
</cp:coreProperties>
</file>