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20" windowHeight="8700" tabRatio="745" activeTab="2"/>
  </bookViews>
  <sheets>
    <sheet name="CLASIFICACION" sheetId="1" r:id="rId1"/>
    <sheet name="BENJAMIN A" sheetId="2" r:id="rId2"/>
    <sheet name="BENJAMIN B" sheetId="3" r:id="rId3"/>
    <sheet name="ALEVIN." sheetId="4" r:id="rId4"/>
    <sheet name="INFANTIL-fem " sheetId="5" r:id="rId5"/>
    <sheet name="CADETE-INFANTIL" sheetId="6" r:id="rId6"/>
    <sheet name="Sistema de competicion y puntos" sheetId="7" r:id="rId7"/>
    <sheet name="POULE 8" sheetId="8" r:id="rId8"/>
  </sheets>
  <definedNames/>
  <calcPr fullCalcOnLoad="1"/>
</workbook>
</file>

<file path=xl/sharedStrings.xml><?xml version="1.0" encoding="utf-8"?>
<sst xmlns="http://schemas.openxmlformats.org/spreadsheetml/2006/main" count="581" uniqueCount="137">
  <si>
    <t>FEDERACIÓN DE ESGRIMA DE CASTILLA LA MANCHA</t>
  </si>
  <si>
    <t>CLUB</t>
  </si>
  <si>
    <t>TIRADORES</t>
  </si>
  <si>
    <t>Nº</t>
  </si>
  <si>
    <t>V</t>
  </si>
  <si>
    <t>D</t>
  </si>
  <si>
    <t>TD</t>
  </si>
  <si>
    <t>POULE DE 5</t>
  </si>
  <si>
    <t>3</t>
  </si>
  <si>
    <t>5</t>
  </si>
  <si>
    <t>4</t>
  </si>
  <si>
    <t>1</t>
  </si>
  <si>
    <t>2</t>
  </si>
  <si>
    <t>TO</t>
  </si>
  <si>
    <t>SL</t>
  </si>
  <si>
    <t>1º Encuentro</t>
  </si>
  <si>
    <t>2º Encuentro</t>
  </si>
  <si>
    <t>3º Encuentro</t>
  </si>
  <si>
    <t>4º Encuentro</t>
  </si>
  <si>
    <t>5º Encuentro</t>
  </si>
  <si>
    <t>TOTAL</t>
  </si>
  <si>
    <t>POULE DE 6</t>
  </si>
  <si>
    <t>6</t>
  </si>
  <si>
    <t>IÑIGO TORRES</t>
  </si>
  <si>
    <t>1/4</t>
  </si>
  <si>
    <t>2/5</t>
  </si>
  <si>
    <t>3/6</t>
  </si>
  <si>
    <t>7/1</t>
  </si>
  <si>
    <t>5/4</t>
  </si>
  <si>
    <t>2/3</t>
  </si>
  <si>
    <t>6/7</t>
  </si>
  <si>
    <t>5/1</t>
  </si>
  <si>
    <t>4/3</t>
  </si>
  <si>
    <t>6/2</t>
  </si>
  <si>
    <t>5/7</t>
  </si>
  <si>
    <t>3/1</t>
  </si>
  <si>
    <t>4/6</t>
  </si>
  <si>
    <t>7/2</t>
  </si>
  <si>
    <t>POULE DE 7</t>
  </si>
  <si>
    <t>3/5</t>
  </si>
  <si>
    <t>1/6</t>
  </si>
  <si>
    <t>2/4</t>
  </si>
  <si>
    <t>7/3</t>
  </si>
  <si>
    <t>6/5</t>
  </si>
  <si>
    <t>1/2</t>
  </si>
  <si>
    <t>4/7</t>
  </si>
  <si>
    <t>4/5</t>
  </si>
  <si>
    <t>5/6</t>
  </si>
  <si>
    <t>6/4</t>
  </si>
  <si>
    <t>5/3</t>
  </si>
  <si>
    <t>4/2</t>
  </si>
  <si>
    <t>3/4</t>
  </si>
  <si>
    <t>4/1</t>
  </si>
  <si>
    <t>POULE DE 4</t>
  </si>
  <si>
    <t>1/3</t>
  </si>
  <si>
    <t xml:space="preserve">MARTINEZ VALERO EDUARDO </t>
  </si>
  <si>
    <t>MARTIN CORRAL , ALVARO</t>
  </si>
  <si>
    <t>Cada victoria da 4 puntos, cada derrota uno y 0,5 puntos por cada tocado.</t>
  </si>
  <si>
    <t>FIRMA</t>
  </si>
  <si>
    <t>1/5</t>
  </si>
  <si>
    <t>7/4</t>
  </si>
  <si>
    <t>6/8</t>
  </si>
  <si>
    <t>8/7</t>
  </si>
  <si>
    <t>5/2</t>
  </si>
  <si>
    <t>8/3</t>
  </si>
  <si>
    <t>8/1</t>
  </si>
  <si>
    <t>7/5</t>
  </si>
  <si>
    <t>POULE DE 8</t>
  </si>
  <si>
    <t>6/3</t>
  </si>
  <si>
    <t>2/8</t>
  </si>
  <si>
    <t>6/1</t>
  </si>
  <si>
    <t>3/7</t>
  </si>
  <si>
    <t>4/8</t>
  </si>
  <si>
    <t>2/6</t>
  </si>
  <si>
    <t>1/7</t>
  </si>
  <si>
    <t>8/5</t>
  </si>
  <si>
    <t>CODINA VILLAR DANIEL</t>
  </si>
  <si>
    <t>PEREZ CALDERON, Javier</t>
  </si>
  <si>
    <t xml:space="preserve">MARTINEZ VALERO GREGORIO </t>
  </si>
  <si>
    <t>SANCHEZ ALMOGUERA, Ricardo</t>
  </si>
  <si>
    <t>Pts</t>
  </si>
  <si>
    <t>ORTEGA ALCALDE, HECTOR</t>
  </si>
  <si>
    <t>ANTON DANIEL</t>
  </si>
  <si>
    <t>MEDINA RAMOS, Samuel</t>
  </si>
  <si>
    <t>1º la poule del primer encuentro se formará atendiendo  a los resultados de la pasada temporada de forma que las dos poules esten equilibradas.</t>
  </si>
  <si>
    <t xml:space="preserve">2º para los encuentros dos y cuatro se confecionaran las poules atendiendo a la clasificación distribuyendolas de forma equilibrada. </t>
  </si>
  <si>
    <t>3ºPara los encuentros tres y cinco, las poules se distribuiran de manera que los primeros clasificados estén en una y la otra mitad en la otra.</t>
  </si>
  <si>
    <t xml:space="preserve">4º Si el numero de tiradores para distribuir las poules es impar, el tirador de non, ira a la poule mas cercana a los puntos que el tenga. </t>
  </si>
  <si>
    <t>SISTEMA DE PUNTACION</t>
  </si>
  <si>
    <t>Para que la puntuacion final no dependa del numero de tiradores por poule, todas las puntuciones finales van corregidas sobre un maximo de 50 ptos</t>
  </si>
  <si>
    <t>El tirador que gana todos los combates dando los cinco tocados tendrá 50 ptos (sus punto equivalen a 50) y los del resto se ajustan a esta operación de forma proporcional.</t>
  </si>
  <si>
    <t>Puntos</t>
  </si>
  <si>
    <t>CARABAJAL GARCIA CARLOS</t>
  </si>
  <si>
    <t>Benjamin B</t>
  </si>
  <si>
    <t>BENAVENTE PEREZ BRUNO</t>
  </si>
  <si>
    <t>MARTIN MACHO ARISTOTELES</t>
  </si>
  <si>
    <t>GUTIERREZ BARROSO DAVID</t>
  </si>
  <si>
    <t>RUIZ MUÑOZ HUGO</t>
  </si>
  <si>
    <t>MUÑOZ RODRIGUEZ HUGO</t>
  </si>
  <si>
    <t>MORENO RIBAS SANTIAGO</t>
  </si>
  <si>
    <t>GONZALEZ CHAVALA DANIEL</t>
  </si>
  <si>
    <t>GARRIDO LOZANO CARMEN</t>
  </si>
  <si>
    <t>Benjamin A</t>
  </si>
  <si>
    <t>CADETE FEMENINO</t>
  </si>
  <si>
    <t>LOZANO DOMINGUEZ, SARAH</t>
  </si>
  <si>
    <t>GARRIDO LOPEZ PAULA</t>
  </si>
  <si>
    <t>NODAL PEREZ SILA</t>
  </si>
  <si>
    <t>LOZANO DOMINGUEZ, Maria</t>
  </si>
  <si>
    <t>TIRADORAS</t>
  </si>
  <si>
    <t xml:space="preserve">ALEVIN </t>
  </si>
  <si>
    <t>PEREZ CALDERON JAVIER</t>
  </si>
  <si>
    <t xml:space="preserve">CADETE-INFANTIL </t>
  </si>
  <si>
    <t>MEDINA RAMOS SAMUEL</t>
  </si>
  <si>
    <t>DEL CAMPO LABRADRO MIGUEL</t>
  </si>
  <si>
    <t>MONTERO ORDUÑA JUAN</t>
  </si>
  <si>
    <t>ROMERO DAVID</t>
  </si>
  <si>
    <t>BENJAMIN  A Y B</t>
  </si>
  <si>
    <t>Una poule con los  tiradores inscritos en cada encuentro</t>
  </si>
  <si>
    <t>ALEVIN y CADETE femenino</t>
  </si>
  <si>
    <t>Tiraran sus poules si son tiradores suficientes.Se unifican las categorias a efectos de la competición. Cada categoría tendrá sus propios premiados.</t>
  </si>
  <si>
    <t>Si no hay tiradores suficientes se unirán y se formará una sola poule.</t>
  </si>
  <si>
    <t>Cada tirador recibirá solo los puntos de los combates con miembros de su categoría.</t>
  </si>
  <si>
    <t>Punturan 4 de los 5 encuetros de la liga, descartándose la peor de las puntuaciones.</t>
  </si>
  <si>
    <t>INFANTIL Y CADETE masculino</t>
  </si>
  <si>
    <t>Se realizara una poule de hasta 9 tiradores. Si el número de tiradores es de mas de 10 se tirarán dos poules confeccionadas con el siguiente criterio:</t>
  </si>
  <si>
    <t>V4</t>
  </si>
  <si>
    <t>DEL CAMPO LABRADOR MIGUEL</t>
  </si>
  <si>
    <t>CADETE-INFANTIL</t>
  </si>
  <si>
    <t xml:space="preserve">BENJAMIN A </t>
  </si>
  <si>
    <t>BENJAMIN B</t>
  </si>
  <si>
    <t>ALEVIN</t>
  </si>
  <si>
    <t>INFANTIL FEMENINO</t>
  </si>
  <si>
    <t>16/01/16</t>
  </si>
  <si>
    <t>13/02/16</t>
  </si>
  <si>
    <t>12/03/16</t>
  </si>
  <si>
    <t>23/04/16</t>
  </si>
  <si>
    <t>28/11/15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</si>
</sst>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164" fontId="0" fillId="0" borderId="10" xfId="0" applyNumberForma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0" fillId="0" borderId="16" xfId="0" applyNumberFormat="1" applyBorder="1" applyAlignment="1">
      <alignment horizontal="right" vertical="center"/>
    </xf>
    <xf numFmtId="0" fontId="0" fillId="34" borderId="12" xfId="0" applyFill="1" applyBorder="1" applyAlignment="1">
      <alignment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 vertical="center"/>
    </xf>
    <xf numFmtId="49" fontId="0" fillId="0" borderId="18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/>
    </xf>
    <xf numFmtId="0" fontId="0" fillId="0" borderId="0" xfId="0" applyBorder="1" applyAlignment="1">
      <alignment horizontal="left"/>
    </xf>
    <xf numFmtId="164" fontId="0" fillId="0" borderId="11" xfId="0" applyNumberForma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44" fillId="0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44" fillId="0" borderId="11" xfId="0" applyFont="1" applyFill="1" applyBorder="1" applyAlignment="1">
      <alignment vertical="center"/>
    </xf>
    <xf numFmtId="0" fontId="44" fillId="35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44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8" fillId="34" borderId="23" xfId="0" applyFont="1" applyFill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3" xfId="0" applyBorder="1" applyAlignment="1">
      <alignment horizontal="center" vertical="center"/>
    </xf>
    <xf numFmtId="0" fontId="44" fillId="0" borderId="23" xfId="0" applyFont="1" applyBorder="1" applyAlignment="1">
      <alignment vertical="center"/>
    </xf>
    <xf numFmtId="0" fontId="0" fillId="35" borderId="23" xfId="0" applyFont="1" applyFill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44" fillId="35" borderId="23" xfId="0" applyFont="1" applyFill="1" applyBorder="1" applyAlignment="1">
      <alignment vertical="center"/>
    </xf>
    <xf numFmtId="0" fontId="0" fillId="35" borderId="23" xfId="0" applyFont="1" applyFill="1" applyBorder="1" applyAlignment="1">
      <alignment horizontal="left" vertical="center"/>
    </xf>
    <xf numFmtId="0" fontId="44" fillId="35" borderId="23" xfId="0" applyFont="1" applyFill="1" applyBorder="1" applyAlignment="1">
      <alignment horizontal="left" vertical="center"/>
    </xf>
    <xf numFmtId="0" fontId="44" fillId="0" borderId="23" xfId="0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35" borderId="28" xfId="0" applyFont="1" applyFill="1" applyBorder="1" applyAlignment="1">
      <alignment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40</xdr:row>
      <xdr:rowOff>28575</xdr:rowOff>
    </xdr:from>
    <xdr:to>
      <xdr:col>8</xdr:col>
      <xdr:colOff>361950</xdr:colOff>
      <xdr:row>60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4402" t="20724" r="4078" b="9454"/>
        <a:stretch>
          <a:fillRect/>
        </a:stretch>
      </xdr:blipFill>
      <xdr:spPr>
        <a:xfrm>
          <a:off x="47625" y="6724650"/>
          <a:ext cx="601980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="98" zoomScaleNormal="98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6.28125" style="25" customWidth="1"/>
    <col min="3" max="3" width="35.00390625" style="0" customWidth="1"/>
    <col min="4" max="4" width="8.28125" style="25" customWidth="1"/>
    <col min="5" max="8" width="8.28125" style="0" customWidth="1"/>
    <col min="9" max="9" width="7.00390625" style="0" customWidth="1"/>
    <col min="10" max="10" width="1.8515625" style="0" customWidth="1"/>
    <col min="11" max="11" width="5.8515625" style="0" customWidth="1"/>
  </cols>
  <sheetData>
    <row r="1" spans="2:8" ht="26.25" customHeight="1" thickBot="1">
      <c r="B1" s="71"/>
      <c r="C1" s="121" t="s">
        <v>128</v>
      </c>
      <c r="D1" s="54" t="s">
        <v>15</v>
      </c>
      <c r="E1" s="21" t="s">
        <v>16</v>
      </c>
      <c r="F1" s="21" t="s">
        <v>17</v>
      </c>
      <c r="G1" s="21" t="s">
        <v>18</v>
      </c>
      <c r="H1" s="21" t="s">
        <v>19</v>
      </c>
    </row>
    <row r="2" spans="2:10" ht="13.5" customHeight="1" thickBot="1">
      <c r="B2" s="72" t="s">
        <v>1</v>
      </c>
      <c r="C2" s="22" t="s">
        <v>2</v>
      </c>
      <c r="D2" s="55" t="s">
        <v>136</v>
      </c>
      <c r="E2" s="124" t="s">
        <v>132</v>
      </c>
      <c r="F2" s="124" t="s">
        <v>133</v>
      </c>
      <c r="G2" s="124" t="s">
        <v>134</v>
      </c>
      <c r="H2" s="125" t="s">
        <v>135</v>
      </c>
      <c r="I2" s="126" t="s">
        <v>20</v>
      </c>
      <c r="J2" s="24"/>
    </row>
    <row r="3" spans="1:10" ht="12">
      <c r="A3" s="6">
        <v>1</v>
      </c>
      <c r="B3" s="70" t="s">
        <v>14</v>
      </c>
      <c r="C3" s="60" t="s">
        <v>78</v>
      </c>
      <c r="D3" s="29">
        <v>50</v>
      </c>
      <c r="E3" s="29"/>
      <c r="F3" s="29"/>
      <c r="G3" s="29"/>
      <c r="H3" s="29"/>
      <c r="I3" s="29">
        <f>SUM(D3:H3)</f>
        <v>50</v>
      </c>
      <c r="J3" s="3"/>
    </row>
    <row r="4" spans="1:10" ht="12">
      <c r="A4" s="6">
        <v>2</v>
      </c>
      <c r="B4" s="122" t="s">
        <v>14</v>
      </c>
      <c r="C4" s="123" t="s">
        <v>94</v>
      </c>
      <c r="D4" s="29">
        <v>43.3</v>
      </c>
      <c r="E4" s="29"/>
      <c r="F4" s="29"/>
      <c r="G4" s="29"/>
      <c r="H4" s="29"/>
      <c r="I4" s="29">
        <f aca="true" t="shared" si="0" ref="I4:I9">SUM(D4:H4)</f>
        <v>43.3</v>
      </c>
      <c r="J4" s="3"/>
    </row>
    <row r="5" spans="1:10" ht="12">
      <c r="A5" s="6">
        <v>3</v>
      </c>
      <c r="B5" s="70" t="s">
        <v>13</v>
      </c>
      <c r="C5" s="123" t="s">
        <v>96</v>
      </c>
      <c r="D5" s="29">
        <v>36.5</v>
      </c>
      <c r="E5" s="29"/>
      <c r="F5" s="29"/>
      <c r="G5" s="29"/>
      <c r="H5" s="29"/>
      <c r="I5" s="29">
        <f t="shared" si="0"/>
        <v>36.5</v>
      </c>
      <c r="J5" s="3"/>
    </row>
    <row r="6" spans="1:10" ht="12">
      <c r="A6" s="6">
        <v>4</v>
      </c>
      <c r="B6" s="70" t="s">
        <v>14</v>
      </c>
      <c r="C6" s="123" t="s">
        <v>95</v>
      </c>
      <c r="D6" s="29">
        <v>20.2</v>
      </c>
      <c r="E6" s="29"/>
      <c r="F6" s="29"/>
      <c r="G6" s="29"/>
      <c r="H6" s="29"/>
      <c r="I6" s="29">
        <f t="shared" si="0"/>
        <v>20.2</v>
      </c>
      <c r="J6" s="3"/>
    </row>
    <row r="7" spans="1:10" ht="12">
      <c r="A7" s="6">
        <v>5</v>
      </c>
      <c r="B7" s="70" t="s">
        <v>13</v>
      </c>
      <c r="C7" s="123" t="s">
        <v>98</v>
      </c>
      <c r="D7" s="29">
        <v>11.5</v>
      </c>
      <c r="E7" s="29"/>
      <c r="F7" s="29"/>
      <c r="G7" s="29"/>
      <c r="H7" s="29"/>
      <c r="I7" s="29">
        <f t="shared" si="0"/>
        <v>11.5</v>
      </c>
      <c r="J7" s="3"/>
    </row>
    <row r="8" spans="1:10" ht="12">
      <c r="A8" s="6">
        <v>6</v>
      </c>
      <c r="B8" s="70" t="s">
        <v>13</v>
      </c>
      <c r="C8" s="123" t="s">
        <v>97</v>
      </c>
      <c r="D8" s="29">
        <v>0</v>
      </c>
      <c r="E8" s="29"/>
      <c r="F8" s="29"/>
      <c r="G8" s="29"/>
      <c r="H8" s="29"/>
      <c r="I8" s="29">
        <f t="shared" si="0"/>
        <v>0</v>
      </c>
      <c r="J8" s="3"/>
    </row>
    <row r="9" spans="1:10" ht="12">
      <c r="A9" s="6">
        <v>7</v>
      </c>
      <c r="B9" s="70"/>
      <c r="C9" s="60"/>
      <c r="D9" s="29"/>
      <c r="E9" s="29"/>
      <c r="F9" s="29"/>
      <c r="G9" s="29"/>
      <c r="H9" s="29"/>
      <c r="I9" s="29">
        <f t="shared" si="0"/>
        <v>0</v>
      </c>
      <c r="J9" s="3"/>
    </row>
    <row r="10" spans="1:3" ht="18" customHeight="1" thickBot="1">
      <c r="A10" s="27"/>
      <c r="B10" s="73"/>
      <c r="C10" s="121" t="s">
        <v>129</v>
      </c>
    </row>
    <row r="11" spans="1:9" ht="13.5" thickBot="1">
      <c r="A11" s="25"/>
      <c r="B11" s="72" t="s">
        <v>1</v>
      </c>
      <c r="C11" s="26" t="s">
        <v>2</v>
      </c>
      <c r="D11" s="55" t="s">
        <v>136</v>
      </c>
      <c r="E11" s="124" t="s">
        <v>132</v>
      </c>
      <c r="F11" s="124" t="s">
        <v>133</v>
      </c>
      <c r="G11" s="124" t="s">
        <v>134</v>
      </c>
      <c r="H11" s="125" t="s">
        <v>135</v>
      </c>
      <c r="I11" s="23" t="s">
        <v>20</v>
      </c>
    </row>
    <row r="12" spans="1:9" ht="12">
      <c r="A12" s="6">
        <v>1</v>
      </c>
      <c r="B12" s="70" t="s">
        <v>13</v>
      </c>
      <c r="C12" s="64" t="s">
        <v>79</v>
      </c>
      <c r="D12" s="29">
        <v>50</v>
      </c>
      <c r="E12" s="29"/>
      <c r="F12" s="29"/>
      <c r="G12" s="29"/>
      <c r="H12" s="29"/>
      <c r="I12" s="29">
        <f aca="true" t="shared" si="1" ref="I12:I17">SUM(D12:H12)</f>
        <v>50</v>
      </c>
    </row>
    <row r="13" spans="1:9" ht="12">
      <c r="A13" s="6">
        <v>2</v>
      </c>
      <c r="B13" s="70" t="s">
        <v>14</v>
      </c>
      <c r="C13" s="60" t="s">
        <v>55</v>
      </c>
      <c r="D13" s="29">
        <v>41.3</v>
      </c>
      <c r="E13" s="29"/>
      <c r="F13" s="29"/>
      <c r="G13" s="29"/>
      <c r="H13" s="29"/>
      <c r="I13" s="29">
        <f t="shared" si="1"/>
        <v>41.3</v>
      </c>
    </row>
    <row r="14" spans="1:9" ht="12">
      <c r="A14" s="6">
        <v>3</v>
      </c>
      <c r="B14" s="70" t="s">
        <v>13</v>
      </c>
      <c r="C14" s="98" t="s">
        <v>100</v>
      </c>
      <c r="D14" s="29">
        <v>30.8</v>
      </c>
      <c r="E14" s="29"/>
      <c r="F14" s="29"/>
      <c r="G14" s="29"/>
      <c r="H14" s="29"/>
      <c r="I14" s="29">
        <f t="shared" si="1"/>
        <v>30.8</v>
      </c>
    </row>
    <row r="15" spans="1:9" ht="12">
      <c r="A15" s="6">
        <v>4</v>
      </c>
      <c r="B15" s="70" t="s">
        <v>13</v>
      </c>
      <c r="C15" s="95" t="s">
        <v>99</v>
      </c>
      <c r="D15" s="29">
        <v>25</v>
      </c>
      <c r="E15" s="29"/>
      <c r="F15" s="29"/>
      <c r="G15" s="29"/>
      <c r="H15" s="29"/>
      <c r="I15" s="29">
        <f t="shared" si="1"/>
        <v>25</v>
      </c>
    </row>
    <row r="16" spans="1:9" ht="12">
      <c r="A16" s="6">
        <v>5</v>
      </c>
      <c r="B16" s="70" t="s">
        <v>13</v>
      </c>
      <c r="C16" s="95" t="s">
        <v>101</v>
      </c>
      <c r="D16" s="29">
        <v>14.4</v>
      </c>
      <c r="E16" s="29"/>
      <c r="F16" s="29"/>
      <c r="G16" s="29"/>
      <c r="H16" s="29"/>
      <c r="I16" s="29">
        <f t="shared" si="1"/>
        <v>14.4</v>
      </c>
    </row>
    <row r="17" spans="1:9" ht="12">
      <c r="A17" s="6">
        <v>6</v>
      </c>
      <c r="B17" s="70"/>
      <c r="C17" s="62"/>
      <c r="D17" s="29"/>
      <c r="E17" s="29"/>
      <c r="F17" s="29"/>
      <c r="G17" s="29"/>
      <c r="H17" s="29"/>
      <c r="I17" s="29">
        <f t="shared" si="1"/>
        <v>0</v>
      </c>
    </row>
    <row r="18" spans="1:3" ht="18" customHeight="1" thickBot="1">
      <c r="A18" s="27"/>
      <c r="B18" s="73"/>
      <c r="C18" s="121" t="s">
        <v>130</v>
      </c>
    </row>
    <row r="19" spans="1:9" ht="13.5" thickBot="1">
      <c r="A19" s="25"/>
      <c r="B19" s="72" t="s">
        <v>1</v>
      </c>
      <c r="C19" s="26" t="s">
        <v>2</v>
      </c>
      <c r="D19" s="55" t="s">
        <v>136</v>
      </c>
      <c r="E19" s="124" t="s">
        <v>132</v>
      </c>
      <c r="F19" s="124" t="s">
        <v>133</v>
      </c>
      <c r="G19" s="124" t="s">
        <v>134</v>
      </c>
      <c r="H19" s="125" t="s">
        <v>135</v>
      </c>
      <c r="I19" s="23" t="s">
        <v>20</v>
      </c>
    </row>
    <row r="20" spans="1:9" ht="12">
      <c r="A20" s="6">
        <v>1</v>
      </c>
      <c r="B20" s="70" t="s">
        <v>14</v>
      </c>
      <c r="C20" s="63" t="s">
        <v>76</v>
      </c>
      <c r="D20" s="29">
        <v>50</v>
      </c>
      <c r="E20" s="29"/>
      <c r="F20" s="29"/>
      <c r="G20" s="29"/>
      <c r="H20" s="29"/>
      <c r="I20" s="29">
        <f>SUM(D20:H20)</f>
        <v>50</v>
      </c>
    </row>
    <row r="21" spans="1:9" ht="12">
      <c r="A21" s="6">
        <v>2</v>
      </c>
      <c r="B21" s="70" t="s">
        <v>13</v>
      </c>
      <c r="C21" s="61" t="s">
        <v>77</v>
      </c>
      <c r="D21" s="29">
        <v>35.3</v>
      </c>
      <c r="E21" s="29"/>
      <c r="F21" s="29"/>
      <c r="G21" s="29"/>
      <c r="H21" s="29"/>
      <c r="I21" s="29">
        <f>SUM(D21:H21)</f>
        <v>35.3</v>
      </c>
    </row>
    <row r="22" spans="1:9" ht="12">
      <c r="A22" s="6">
        <v>3</v>
      </c>
      <c r="B22" s="70" t="s">
        <v>14</v>
      </c>
      <c r="C22" s="63" t="s">
        <v>92</v>
      </c>
      <c r="D22" s="29">
        <v>32.7</v>
      </c>
      <c r="E22" s="29"/>
      <c r="F22" s="29"/>
      <c r="G22" s="29"/>
      <c r="H22" s="29"/>
      <c r="I22" s="29">
        <f>SUM(D22:H22)</f>
        <v>32.7</v>
      </c>
    </row>
    <row r="23" spans="1:9" ht="12">
      <c r="A23" s="6">
        <v>4</v>
      </c>
      <c r="B23" s="70" t="s">
        <v>13</v>
      </c>
      <c r="C23" s="61" t="s">
        <v>23</v>
      </c>
      <c r="D23" s="29">
        <v>30.8</v>
      </c>
      <c r="E23" s="29"/>
      <c r="F23" s="29"/>
      <c r="G23" s="29"/>
      <c r="H23" s="29"/>
      <c r="I23" s="29">
        <f>SUM(D23:H23)</f>
        <v>30.8</v>
      </c>
    </row>
    <row r="24" spans="1:9" ht="12">
      <c r="A24" s="6">
        <v>5</v>
      </c>
      <c r="B24" s="70" t="s">
        <v>14</v>
      </c>
      <c r="C24" s="98" t="s">
        <v>56</v>
      </c>
      <c r="D24" s="29">
        <v>26.3</v>
      </c>
      <c r="E24" s="29"/>
      <c r="F24" s="29"/>
      <c r="G24" s="29"/>
      <c r="H24" s="29"/>
      <c r="I24" s="29">
        <f>SUM(D24:H24)</f>
        <v>26.3</v>
      </c>
    </row>
    <row r="25" spans="1:3" ht="18" customHeight="1" thickBot="1">
      <c r="A25" s="27"/>
      <c r="B25" s="73"/>
      <c r="C25" s="121" t="s">
        <v>131</v>
      </c>
    </row>
    <row r="26" spans="1:9" ht="13.5" thickBot="1">
      <c r="A26" s="25"/>
      <c r="B26" s="72" t="s">
        <v>1</v>
      </c>
      <c r="C26" s="26" t="s">
        <v>2</v>
      </c>
      <c r="D26" s="55" t="s">
        <v>136</v>
      </c>
      <c r="E26" s="124" t="s">
        <v>132</v>
      </c>
      <c r="F26" s="124" t="s">
        <v>133</v>
      </c>
      <c r="G26" s="124" t="s">
        <v>134</v>
      </c>
      <c r="H26" s="125" t="s">
        <v>135</v>
      </c>
      <c r="I26" s="23" t="s">
        <v>20</v>
      </c>
    </row>
    <row r="27" spans="1:9" ht="12">
      <c r="A27" s="6">
        <v>1</v>
      </c>
      <c r="B27" s="91" t="s">
        <v>13</v>
      </c>
      <c r="C27" s="79" t="s">
        <v>106</v>
      </c>
      <c r="D27" s="29">
        <v>41</v>
      </c>
      <c r="E27" s="29"/>
      <c r="F27" s="29"/>
      <c r="G27" s="29"/>
      <c r="H27" s="29"/>
      <c r="I27" s="29">
        <f>SUM(D27:H27)</f>
        <v>41</v>
      </c>
    </row>
    <row r="28" spans="1:9" ht="12">
      <c r="A28" s="6">
        <v>2</v>
      </c>
      <c r="B28" s="91" t="s">
        <v>13</v>
      </c>
      <c r="C28" s="79" t="s">
        <v>104</v>
      </c>
      <c r="D28" s="29">
        <v>39.7</v>
      </c>
      <c r="E28" s="29"/>
      <c r="F28" s="29"/>
      <c r="G28" s="29"/>
      <c r="H28" s="29"/>
      <c r="I28" s="29">
        <f>SUM(D28:H28)</f>
        <v>39.7</v>
      </c>
    </row>
    <row r="29" spans="1:9" ht="12">
      <c r="A29" s="6">
        <v>3</v>
      </c>
      <c r="B29" s="91" t="s">
        <v>14</v>
      </c>
      <c r="C29" s="79" t="s">
        <v>105</v>
      </c>
      <c r="D29" s="29">
        <v>37.2</v>
      </c>
      <c r="E29" s="29"/>
      <c r="F29" s="29"/>
      <c r="G29" s="29"/>
      <c r="H29" s="29"/>
      <c r="I29" s="29">
        <f>SUM(D29:H29)</f>
        <v>37.2</v>
      </c>
    </row>
    <row r="30" spans="1:9" ht="12">
      <c r="A30" s="6">
        <v>4</v>
      </c>
      <c r="B30" s="91" t="s">
        <v>13</v>
      </c>
      <c r="C30" s="79" t="s">
        <v>107</v>
      </c>
      <c r="D30" s="29">
        <v>11.5</v>
      </c>
      <c r="E30" s="29"/>
      <c r="F30" s="29"/>
      <c r="G30" s="29"/>
      <c r="H30" s="29"/>
      <c r="I30" s="29">
        <f>SUM(D30:H30)</f>
        <v>11.5</v>
      </c>
    </row>
    <row r="31" spans="2:10" ht="17.25" customHeight="1" thickBot="1">
      <c r="B31" s="71"/>
      <c r="C31" s="121" t="s">
        <v>127</v>
      </c>
      <c r="I31" s="28"/>
      <c r="J31" s="28"/>
    </row>
    <row r="32" spans="1:10" ht="15.75" thickBot="1">
      <c r="A32" s="25"/>
      <c r="B32" s="72" t="s">
        <v>1</v>
      </c>
      <c r="C32" s="26" t="s">
        <v>2</v>
      </c>
      <c r="D32" s="55" t="s">
        <v>136</v>
      </c>
      <c r="E32" s="124" t="s">
        <v>132</v>
      </c>
      <c r="F32" s="124" t="s">
        <v>133</v>
      </c>
      <c r="G32" s="124" t="s">
        <v>134</v>
      </c>
      <c r="H32" s="125" t="s">
        <v>135</v>
      </c>
      <c r="I32" s="23" t="s">
        <v>20</v>
      </c>
      <c r="J32" s="28"/>
    </row>
    <row r="33" spans="1:9" ht="12">
      <c r="A33" s="6">
        <v>1</v>
      </c>
      <c r="B33" s="70" t="s">
        <v>14</v>
      </c>
      <c r="C33" s="80" t="s">
        <v>126</v>
      </c>
      <c r="D33" s="2">
        <v>50</v>
      </c>
      <c r="E33" s="29"/>
      <c r="F33" s="29"/>
      <c r="G33" s="29"/>
      <c r="H33" s="29"/>
      <c r="I33" s="29">
        <f aca="true" t="shared" si="2" ref="I33:I40">SUM(D33:H33)</f>
        <v>50</v>
      </c>
    </row>
    <row r="34" spans="1:9" ht="12">
      <c r="A34" s="6">
        <v>2</v>
      </c>
      <c r="B34" s="70" t="s">
        <v>13</v>
      </c>
      <c r="C34" s="80" t="s">
        <v>115</v>
      </c>
      <c r="D34" s="29">
        <v>35.4</v>
      </c>
      <c r="E34" s="29"/>
      <c r="F34" s="29"/>
      <c r="G34" s="29"/>
      <c r="H34" s="29"/>
      <c r="I34" s="29">
        <f t="shared" si="2"/>
        <v>35.4</v>
      </c>
    </row>
    <row r="35" spans="1:9" ht="12">
      <c r="A35" s="6">
        <v>3</v>
      </c>
      <c r="B35" s="70" t="s">
        <v>14</v>
      </c>
      <c r="C35" s="59" t="s">
        <v>82</v>
      </c>
      <c r="D35" s="29">
        <v>31.5</v>
      </c>
      <c r="E35" s="29"/>
      <c r="F35" s="29"/>
      <c r="G35" s="29"/>
      <c r="H35" s="29"/>
      <c r="I35" s="29">
        <f t="shared" si="2"/>
        <v>31.5</v>
      </c>
    </row>
    <row r="36" spans="1:9" ht="12">
      <c r="A36" s="6">
        <v>4</v>
      </c>
      <c r="B36" s="70" t="s">
        <v>13</v>
      </c>
      <c r="C36" s="64" t="s">
        <v>114</v>
      </c>
      <c r="D36" s="29">
        <v>31.5</v>
      </c>
      <c r="E36" s="29"/>
      <c r="F36" s="29"/>
      <c r="G36" s="29"/>
      <c r="H36" s="29"/>
      <c r="I36" s="29">
        <f t="shared" si="2"/>
        <v>31.5</v>
      </c>
    </row>
    <row r="37" spans="1:9" ht="12">
      <c r="A37" s="6">
        <v>5</v>
      </c>
      <c r="B37" s="70" t="s">
        <v>13</v>
      </c>
      <c r="C37" s="64" t="s">
        <v>81</v>
      </c>
      <c r="D37" s="69">
        <v>28.5</v>
      </c>
      <c r="E37" s="29"/>
      <c r="F37" s="29"/>
      <c r="G37" s="29"/>
      <c r="H37" s="29"/>
      <c r="I37" s="29">
        <f t="shared" si="2"/>
        <v>28.5</v>
      </c>
    </row>
    <row r="38" spans="1:9" ht="12">
      <c r="A38" s="6">
        <v>6</v>
      </c>
      <c r="B38" s="70" t="s">
        <v>13</v>
      </c>
      <c r="C38" s="59" t="s">
        <v>83</v>
      </c>
      <c r="D38" s="29">
        <v>26.9</v>
      </c>
      <c r="E38" s="29"/>
      <c r="F38" s="29"/>
      <c r="G38" s="29"/>
      <c r="H38" s="29"/>
      <c r="I38" s="29">
        <f t="shared" si="2"/>
        <v>26.9</v>
      </c>
    </row>
    <row r="39" spans="1:9" ht="12">
      <c r="A39" s="6">
        <v>7</v>
      </c>
      <c r="B39" s="70" t="s">
        <v>13</v>
      </c>
      <c r="C39" s="59"/>
      <c r="D39" s="29">
        <v>0</v>
      </c>
      <c r="E39" s="56"/>
      <c r="F39" s="56"/>
      <c r="G39" s="56"/>
      <c r="H39" s="56"/>
      <c r="I39" s="29">
        <f t="shared" si="2"/>
        <v>0</v>
      </c>
    </row>
    <row r="40" spans="1:9" ht="12">
      <c r="A40" s="6">
        <v>8</v>
      </c>
      <c r="B40" s="70" t="s">
        <v>13</v>
      </c>
      <c r="C40" s="44"/>
      <c r="D40" s="42">
        <v>0</v>
      </c>
      <c r="E40" s="42"/>
      <c r="F40" s="42"/>
      <c r="G40" s="42"/>
      <c r="H40" s="42"/>
      <c r="I40" s="29">
        <f t="shared" si="2"/>
        <v>0</v>
      </c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spans="2:4" ht="18" customHeight="1">
      <c r="B55"/>
      <c r="D55"/>
    </row>
    <row r="56" ht="12.75"/>
    <row r="57" ht="12.75"/>
    <row r="58" ht="12.75"/>
    <row r="59" ht="12.75"/>
    <row r="60" ht="12.75"/>
  </sheetData>
  <sheetProtection/>
  <printOptions/>
  <pageMargins left="0.4330708661417323" right="0.2362204724409449" top="0.15748031496062992" bottom="0.15748031496062992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O4" sqref="O4:O11"/>
    </sheetView>
  </sheetViews>
  <sheetFormatPr defaultColWidth="11.421875" defaultRowHeight="12.75"/>
  <cols>
    <col min="1" max="1" width="6.8515625" style="0" customWidth="1"/>
    <col min="2" max="2" width="30.140625" style="0" customWidth="1"/>
    <col min="3" max="3" width="3.7109375" style="0" customWidth="1"/>
    <col min="4" max="14" width="5.7109375" style="0" customWidth="1"/>
    <col min="15" max="15" width="6.8515625" style="0" customWidth="1"/>
    <col min="16" max="18" width="5.7109375" style="0" customWidth="1"/>
  </cols>
  <sheetData>
    <row r="1" spans="1:15" ht="20.25" customHeight="1">
      <c r="A1" s="74"/>
      <c r="B1" s="1" t="s">
        <v>0</v>
      </c>
      <c r="M1" s="130"/>
      <c r="N1" s="131"/>
      <c r="O1" s="131"/>
    </row>
    <row r="2" ht="15">
      <c r="B2" s="75" t="s">
        <v>102</v>
      </c>
    </row>
    <row r="3" ht="8.25" customHeight="1" thickBot="1">
      <c r="R3" s="46"/>
    </row>
    <row r="4" spans="1:18" ht="24.75" customHeight="1">
      <c r="A4" s="6" t="s">
        <v>1</v>
      </c>
      <c r="B4" s="93" t="s">
        <v>2</v>
      </c>
      <c r="C4" s="83" t="s">
        <v>3</v>
      </c>
      <c r="D4" s="84">
        <v>1</v>
      </c>
      <c r="E4" s="84">
        <v>2</v>
      </c>
      <c r="F4" s="84">
        <v>3</v>
      </c>
      <c r="G4" s="84">
        <v>4</v>
      </c>
      <c r="H4" s="84">
        <v>5</v>
      </c>
      <c r="I4" s="84">
        <v>6</v>
      </c>
      <c r="J4" s="85">
        <v>7</v>
      </c>
      <c r="K4" s="82" t="s">
        <v>4</v>
      </c>
      <c r="L4" s="6" t="s">
        <v>5</v>
      </c>
      <c r="M4" s="6" t="s">
        <v>6</v>
      </c>
      <c r="N4" s="53" t="s">
        <v>80</v>
      </c>
      <c r="O4" s="128" t="s">
        <v>20</v>
      </c>
      <c r="P4" s="132" t="s">
        <v>58</v>
      </c>
      <c r="Q4" s="133"/>
      <c r="R4" s="133"/>
    </row>
    <row r="5" spans="1:18" ht="24.75" customHeight="1">
      <c r="A5" s="70" t="s">
        <v>14</v>
      </c>
      <c r="B5" s="99" t="s">
        <v>94</v>
      </c>
      <c r="C5" s="86">
        <v>1</v>
      </c>
      <c r="D5" s="5"/>
      <c r="E5" s="53">
        <v>4</v>
      </c>
      <c r="F5" s="53" t="s">
        <v>4</v>
      </c>
      <c r="G5" s="53" t="s">
        <v>4</v>
      </c>
      <c r="H5" s="53"/>
      <c r="I5" s="53" t="s">
        <v>4</v>
      </c>
      <c r="J5" s="96"/>
      <c r="K5" s="82">
        <f>COUNTIF(D5:J5,"V*")</f>
        <v>3</v>
      </c>
      <c r="L5" s="6">
        <f>COUNTIF(D5:J5,"&gt;=0")</f>
        <v>1</v>
      </c>
      <c r="M5" s="6">
        <v>19</v>
      </c>
      <c r="N5" s="6">
        <f aca="true" t="shared" si="0" ref="N5:N11">K5*4+M5*0.5+L5*1</f>
        <v>22.5</v>
      </c>
      <c r="O5" s="127">
        <f aca="true" t="shared" si="1" ref="O5:O11">N5*50/26</f>
        <v>43.26923076923077</v>
      </c>
      <c r="P5" s="129"/>
      <c r="Q5" s="129"/>
      <c r="R5" s="129"/>
    </row>
    <row r="6" spans="1:18" ht="24.75" customHeight="1">
      <c r="A6" s="70" t="s">
        <v>14</v>
      </c>
      <c r="B6" s="99" t="s">
        <v>78</v>
      </c>
      <c r="C6" s="86">
        <v>2</v>
      </c>
      <c r="D6" s="53" t="s">
        <v>4</v>
      </c>
      <c r="E6" s="52"/>
      <c r="F6" s="53" t="s">
        <v>4</v>
      </c>
      <c r="G6" s="53" t="s">
        <v>4</v>
      </c>
      <c r="H6" s="53"/>
      <c r="I6" s="53" t="s">
        <v>4</v>
      </c>
      <c r="J6" s="87"/>
      <c r="K6" s="82">
        <f aca="true" t="shared" si="2" ref="K6:K11">COUNTIF(D6:J6,"V*")</f>
        <v>4</v>
      </c>
      <c r="L6" s="6">
        <f aca="true" t="shared" si="3" ref="L6:L11">COUNTIF(D6:J6,"&gt;=0")</f>
        <v>0</v>
      </c>
      <c r="M6" s="6">
        <v>20</v>
      </c>
      <c r="N6" s="6">
        <f t="shared" si="0"/>
        <v>26</v>
      </c>
      <c r="O6" s="127">
        <f t="shared" si="1"/>
        <v>50</v>
      </c>
      <c r="P6" s="129"/>
      <c r="Q6" s="129"/>
      <c r="R6" s="129"/>
    </row>
    <row r="7" spans="1:18" ht="24.75" customHeight="1">
      <c r="A7" s="70" t="s">
        <v>14</v>
      </c>
      <c r="B7" s="99" t="s">
        <v>95</v>
      </c>
      <c r="C7" s="86">
        <v>3</v>
      </c>
      <c r="D7" s="6">
        <v>1</v>
      </c>
      <c r="E7" s="6">
        <v>1</v>
      </c>
      <c r="F7" s="5"/>
      <c r="G7" s="6">
        <v>0</v>
      </c>
      <c r="H7" s="53"/>
      <c r="I7" s="53" t="s">
        <v>4</v>
      </c>
      <c r="J7" s="87"/>
      <c r="K7" s="82">
        <f t="shared" si="2"/>
        <v>1</v>
      </c>
      <c r="L7" s="6">
        <f t="shared" si="3"/>
        <v>3</v>
      </c>
      <c r="M7" s="6">
        <v>7</v>
      </c>
      <c r="N7" s="6">
        <f t="shared" si="0"/>
        <v>10.5</v>
      </c>
      <c r="O7" s="127">
        <f t="shared" si="1"/>
        <v>20.192307692307693</v>
      </c>
      <c r="P7" s="129"/>
      <c r="Q7" s="129"/>
      <c r="R7" s="129"/>
    </row>
    <row r="8" spans="1:18" ht="24.75" customHeight="1">
      <c r="A8" s="70" t="s">
        <v>13</v>
      </c>
      <c r="B8" s="99" t="s">
        <v>96</v>
      </c>
      <c r="C8" s="86">
        <v>4</v>
      </c>
      <c r="D8" s="6">
        <v>4</v>
      </c>
      <c r="E8" s="6">
        <v>4</v>
      </c>
      <c r="F8" s="53" t="s">
        <v>4</v>
      </c>
      <c r="G8" s="5"/>
      <c r="H8" s="53"/>
      <c r="I8" s="53" t="s">
        <v>4</v>
      </c>
      <c r="J8" s="87"/>
      <c r="K8" s="82">
        <f t="shared" si="2"/>
        <v>2</v>
      </c>
      <c r="L8" s="6">
        <f t="shared" si="3"/>
        <v>2</v>
      </c>
      <c r="M8" s="6">
        <v>18</v>
      </c>
      <c r="N8" s="6">
        <f t="shared" si="0"/>
        <v>19</v>
      </c>
      <c r="O8" s="127">
        <f t="shared" si="1"/>
        <v>36.53846153846154</v>
      </c>
      <c r="P8" s="129"/>
      <c r="Q8" s="129"/>
      <c r="R8" s="129"/>
    </row>
    <row r="9" spans="1:18" ht="24.75" customHeight="1">
      <c r="A9" s="70" t="s">
        <v>13</v>
      </c>
      <c r="B9" s="100" t="s">
        <v>97</v>
      </c>
      <c r="C9" s="86">
        <v>5</v>
      </c>
      <c r="D9" s="53"/>
      <c r="E9" s="6"/>
      <c r="F9" s="6"/>
      <c r="G9" s="6"/>
      <c r="H9" s="5"/>
      <c r="I9" s="53"/>
      <c r="J9" s="87"/>
      <c r="K9" s="82">
        <f t="shared" si="2"/>
        <v>0</v>
      </c>
      <c r="L9" s="6">
        <f t="shared" si="3"/>
        <v>0</v>
      </c>
      <c r="M9" s="6">
        <v>0</v>
      </c>
      <c r="N9" s="6">
        <f t="shared" si="0"/>
        <v>0</v>
      </c>
      <c r="O9" s="127">
        <f t="shared" si="1"/>
        <v>0</v>
      </c>
      <c r="P9" s="129"/>
      <c r="Q9" s="129"/>
      <c r="R9" s="129"/>
    </row>
    <row r="10" spans="1:18" ht="24.75" customHeight="1">
      <c r="A10" s="70" t="s">
        <v>13</v>
      </c>
      <c r="B10" s="99" t="s">
        <v>98</v>
      </c>
      <c r="C10" s="86">
        <v>6</v>
      </c>
      <c r="D10" s="6">
        <v>0</v>
      </c>
      <c r="E10" s="6">
        <v>1</v>
      </c>
      <c r="F10" s="6">
        <v>1</v>
      </c>
      <c r="G10" s="53">
        <v>1</v>
      </c>
      <c r="H10" s="6"/>
      <c r="I10" s="5"/>
      <c r="J10" s="87"/>
      <c r="K10" s="82">
        <f t="shared" si="2"/>
        <v>0</v>
      </c>
      <c r="L10" s="6">
        <f t="shared" si="3"/>
        <v>4</v>
      </c>
      <c r="M10" s="6">
        <v>4</v>
      </c>
      <c r="N10" s="6">
        <f t="shared" si="0"/>
        <v>6</v>
      </c>
      <c r="O10" s="127">
        <f t="shared" si="1"/>
        <v>11.538461538461538</v>
      </c>
      <c r="P10" s="129"/>
      <c r="Q10" s="129"/>
      <c r="R10" s="129"/>
    </row>
    <row r="11" spans="1:18" ht="24.75" customHeight="1" thickBot="1">
      <c r="A11" s="70"/>
      <c r="B11" s="101"/>
      <c r="C11" s="88">
        <v>7</v>
      </c>
      <c r="D11" s="89"/>
      <c r="E11" s="89"/>
      <c r="F11" s="89"/>
      <c r="G11" s="89"/>
      <c r="H11" s="89"/>
      <c r="I11" s="89"/>
      <c r="J11" s="90"/>
      <c r="K11" s="82">
        <f t="shared" si="2"/>
        <v>0</v>
      </c>
      <c r="L11" s="6">
        <f t="shared" si="3"/>
        <v>0</v>
      </c>
      <c r="M11" s="6"/>
      <c r="N11" s="6">
        <f t="shared" si="0"/>
        <v>0</v>
      </c>
      <c r="O11" s="127">
        <f t="shared" si="1"/>
        <v>0</v>
      </c>
      <c r="P11" s="129"/>
      <c r="Q11" s="129"/>
      <c r="R11" s="129"/>
    </row>
    <row r="12" spans="14:16" ht="12">
      <c r="N12" s="43"/>
      <c r="O12" s="43"/>
      <c r="P12" s="43"/>
    </row>
    <row r="13" spans="4:18" ht="12">
      <c r="D13" s="47" t="s">
        <v>24</v>
      </c>
      <c r="E13" s="47" t="s">
        <v>25</v>
      </c>
      <c r="F13" s="47" t="s">
        <v>26</v>
      </c>
      <c r="G13" s="47" t="s">
        <v>27</v>
      </c>
      <c r="H13" s="47" t="s">
        <v>28</v>
      </c>
      <c r="I13" s="47" t="s">
        <v>29</v>
      </c>
      <c r="J13" s="47" t="s">
        <v>30</v>
      </c>
      <c r="K13" s="47" t="s">
        <v>31</v>
      </c>
      <c r="L13" s="47" t="s">
        <v>32</v>
      </c>
      <c r="M13" s="47" t="s">
        <v>33</v>
      </c>
      <c r="N13" s="47" t="s">
        <v>34</v>
      </c>
      <c r="O13" s="47" t="s">
        <v>35</v>
      </c>
      <c r="P13" s="47" t="s">
        <v>36</v>
      </c>
      <c r="Q13" s="47" t="s">
        <v>37</v>
      </c>
      <c r="R13" s="17"/>
    </row>
    <row r="14" spans="2:18" ht="12">
      <c r="B14" s="7" t="s">
        <v>38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6"/>
      <c r="O14" s="47"/>
      <c r="P14" s="47"/>
      <c r="Q14" s="47"/>
      <c r="R14" s="17"/>
    </row>
    <row r="15" spans="4:18" ht="12">
      <c r="D15" s="17"/>
      <c r="E15" s="17"/>
      <c r="F15" s="25"/>
      <c r="G15" s="25"/>
      <c r="H15" s="25"/>
      <c r="I15" s="25"/>
      <c r="J15" s="25"/>
      <c r="K15" s="48" t="s">
        <v>39</v>
      </c>
      <c r="L15" s="48" t="s">
        <v>40</v>
      </c>
      <c r="M15" s="48" t="s">
        <v>41</v>
      </c>
      <c r="N15" s="48" t="s">
        <v>42</v>
      </c>
      <c r="O15" s="48" t="s">
        <v>43</v>
      </c>
      <c r="P15" s="48" t="s">
        <v>44</v>
      </c>
      <c r="Q15" s="48" t="s">
        <v>45</v>
      </c>
      <c r="R15" s="17"/>
    </row>
    <row r="16" spans="4:18" ht="12">
      <c r="D16" s="17"/>
      <c r="E16" s="17"/>
      <c r="F16" s="17"/>
      <c r="G16" s="17"/>
      <c r="H16" s="17"/>
      <c r="I16" s="17"/>
      <c r="J16" s="17"/>
      <c r="K16" s="47"/>
      <c r="L16" s="47"/>
      <c r="M16" s="47"/>
      <c r="N16" s="47"/>
      <c r="O16" s="47"/>
      <c r="P16" s="47"/>
      <c r="Q16" s="47"/>
      <c r="R16" s="17"/>
    </row>
    <row r="17" spans="4:18" ht="12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2:18" ht="12">
      <c r="B18" s="7" t="s">
        <v>21</v>
      </c>
      <c r="D18" s="49" t="s">
        <v>44</v>
      </c>
      <c r="E18" s="49" t="s">
        <v>46</v>
      </c>
      <c r="F18" s="49" t="s">
        <v>29</v>
      </c>
      <c r="G18" s="49" t="s">
        <v>47</v>
      </c>
      <c r="H18" s="49" t="s">
        <v>35</v>
      </c>
      <c r="I18" s="49" t="s">
        <v>48</v>
      </c>
      <c r="J18" s="49" t="s">
        <v>25</v>
      </c>
      <c r="K18" s="49" t="s">
        <v>24</v>
      </c>
      <c r="L18" s="49" t="s">
        <v>49</v>
      </c>
      <c r="M18" s="49" t="s">
        <v>40</v>
      </c>
      <c r="N18" s="49" t="s">
        <v>50</v>
      </c>
      <c r="O18" s="49" t="s">
        <v>26</v>
      </c>
      <c r="P18" s="49" t="s">
        <v>31</v>
      </c>
      <c r="Q18" s="49" t="s">
        <v>51</v>
      </c>
      <c r="R18" s="49" t="s">
        <v>33</v>
      </c>
    </row>
    <row r="19" spans="4:18" ht="12"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4:18" ht="12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4:18" ht="12"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2:18" ht="12">
      <c r="B22" s="7" t="s">
        <v>7</v>
      </c>
      <c r="D22" s="49" t="s">
        <v>44</v>
      </c>
      <c r="E22" s="49" t="s">
        <v>51</v>
      </c>
      <c r="F22" s="49" t="s">
        <v>31</v>
      </c>
      <c r="G22" s="49" t="s">
        <v>29</v>
      </c>
      <c r="H22" s="49" t="s">
        <v>46</v>
      </c>
      <c r="I22" s="49" t="s">
        <v>24</v>
      </c>
      <c r="J22" s="49" t="s">
        <v>25</v>
      </c>
      <c r="K22" s="49" t="s">
        <v>52</v>
      </c>
      <c r="L22" s="49" t="s">
        <v>39</v>
      </c>
      <c r="M22" s="49" t="s">
        <v>50</v>
      </c>
      <c r="N22" s="17"/>
      <c r="O22" s="17"/>
      <c r="P22" s="17"/>
      <c r="Q22" s="17"/>
      <c r="R22" s="17"/>
    </row>
    <row r="23" spans="4:18" ht="12"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17"/>
      <c r="O23" s="17"/>
      <c r="P23" s="17"/>
      <c r="Q23" s="17"/>
      <c r="R23" s="17"/>
    </row>
    <row r="24" spans="4:18" ht="12"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4:18" ht="12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2:18" ht="12">
      <c r="B26" s="7" t="s">
        <v>53</v>
      </c>
      <c r="D26" s="49" t="s">
        <v>24</v>
      </c>
      <c r="E26" s="49" t="s">
        <v>29</v>
      </c>
      <c r="F26" s="49" t="s">
        <v>54</v>
      </c>
      <c r="G26" s="49" t="s">
        <v>41</v>
      </c>
      <c r="H26" s="49" t="s">
        <v>51</v>
      </c>
      <c r="I26" s="49" t="s">
        <v>44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4:18" ht="12">
      <c r="D27" s="50"/>
      <c r="E27" s="50"/>
      <c r="F27" s="50"/>
      <c r="G27" s="50"/>
      <c r="H27" s="50"/>
      <c r="I27" s="50"/>
      <c r="J27" s="51"/>
      <c r="K27" s="51"/>
      <c r="L27" s="51"/>
      <c r="M27" s="51"/>
      <c r="N27" s="51"/>
      <c r="O27" s="51"/>
      <c r="P27" s="51"/>
      <c r="Q27" s="51"/>
      <c r="R27" s="51"/>
    </row>
  </sheetData>
  <sheetProtection/>
  <mergeCells count="9">
    <mergeCell ref="P9:R9"/>
    <mergeCell ref="P10:R10"/>
    <mergeCell ref="P11:R11"/>
    <mergeCell ref="M1:O1"/>
    <mergeCell ref="P4:R4"/>
    <mergeCell ref="P5:R5"/>
    <mergeCell ref="P6:R6"/>
    <mergeCell ref="P7:R7"/>
    <mergeCell ref="P8:R8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O4" sqref="O4:O11"/>
    </sheetView>
  </sheetViews>
  <sheetFormatPr defaultColWidth="11.421875" defaultRowHeight="12.75"/>
  <cols>
    <col min="1" max="1" width="6.8515625" style="25" customWidth="1"/>
    <col min="2" max="2" width="30.140625" style="39" customWidth="1"/>
    <col min="3" max="3" width="3.7109375" style="0" customWidth="1"/>
    <col min="4" max="14" width="5.7109375" style="0" customWidth="1"/>
    <col min="15" max="15" width="6.8515625" style="0" customWidth="1"/>
    <col min="16" max="18" width="5.7109375" style="0" customWidth="1"/>
  </cols>
  <sheetData>
    <row r="1" spans="1:15" ht="20.25" customHeight="1">
      <c r="A1" s="74"/>
      <c r="B1" s="77" t="s">
        <v>0</v>
      </c>
      <c r="M1" s="130"/>
      <c r="N1" s="131"/>
      <c r="O1" s="131"/>
    </row>
    <row r="2" ht="15">
      <c r="B2" s="75" t="s">
        <v>93</v>
      </c>
    </row>
    <row r="3" ht="6.75" customHeight="1" thickBot="1">
      <c r="R3" s="46"/>
    </row>
    <row r="4" spans="1:18" ht="24.75" customHeight="1">
      <c r="A4" s="6" t="s">
        <v>1</v>
      </c>
      <c r="B4" s="93" t="s">
        <v>2</v>
      </c>
      <c r="C4" s="83" t="s">
        <v>3</v>
      </c>
      <c r="D4" s="84">
        <v>1</v>
      </c>
      <c r="E4" s="84">
        <v>2</v>
      </c>
      <c r="F4" s="84">
        <v>3</v>
      </c>
      <c r="G4" s="84">
        <v>4</v>
      </c>
      <c r="H4" s="84">
        <v>5</v>
      </c>
      <c r="I4" s="84">
        <v>6</v>
      </c>
      <c r="J4" s="85">
        <v>7</v>
      </c>
      <c r="K4" s="82" t="s">
        <v>4</v>
      </c>
      <c r="L4" s="6" t="s">
        <v>5</v>
      </c>
      <c r="M4" s="6" t="s">
        <v>6</v>
      </c>
      <c r="N4" s="53" t="s">
        <v>80</v>
      </c>
      <c r="O4" s="128" t="s">
        <v>20</v>
      </c>
      <c r="P4" s="132" t="s">
        <v>58</v>
      </c>
      <c r="Q4" s="133"/>
      <c r="R4" s="133"/>
    </row>
    <row r="5" spans="1:18" ht="24.75" customHeight="1">
      <c r="A5" s="70" t="s">
        <v>13</v>
      </c>
      <c r="B5" s="94" t="s">
        <v>79</v>
      </c>
      <c r="C5" s="86">
        <v>1</v>
      </c>
      <c r="D5" s="5"/>
      <c r="E5" s="53" t="s">
        <v>4</v>
      </c>
      <c r="F5" s="53" t="s">
        <v>4</v>
      </c>
      <c r="G5" s="53" t="s">
        <v>4</v>
      </c>
      <c r="H5" s="53" t="s">
        <v>4</v>
      </c>
      <c r="I5" s="53"/>
      <c r="J5" s="96"/>
      <c r="K5" s="82">
        <f>COUNTIF(D5:J5,"V*")</f>
        <v>4</v>
      </c>
      <c r="L5" s="6">
        <f>COUNTIF(D5:J5,"&gt;=0")</f>
        <v>0</v>
      </c>
      <c r="M5" s="6">
        <v>20</v>
      </c>
      <c r="N5" s="6">
        <f aca="true" t="shared" si="0" ref="N5:N11">K5*4+M5*0.5+L5*1</f>
        <v>26</v>
      </c>
      <c r="O5" s="127">
        <f>N5*50/26</f>
        <v>50</v>
      </c>
      <c r="P5" s="129"/>
      <c r="Q5" s="129"/>
      <c r="R5" s="129"/>
    </row>
    <row r="6" spans="1:18" ht="24.75" customHeight="1">
      <c r="A6" s="70" t="s">
        <v>13</v>
      </c>
      <c r="B6" s="95" t="s">
        <v>99</v>
      </c>
      <c r="C6" s="86">
        <v>2</v>
      </c>
      <c r="D6" s="6">
        <v>0</v>
      </c>
      <c r="E6" s="52"/>
      <c r="F6" s="53">
        <v>3</v>
      </c>
      <c r="G6" s="53">
        <v>4</v>
      </c>
      <c r="H6" s="53" t="s">
        <v>4</v>
      </c>
      <c r="I6" s="53"/>
      <c r="J6" s="87"/>
      <c r="K6" s="82">
        <f aca="true" t="shared" si="1" ref="K6:K11">COUNTIF(D6:J6,"V*")</f>
        <v>1</v>
      </c>
      <c r="L6" s="6">
        <f aca="true" t="shared" si="2" ref="L6:L11">COUNTIF(D6:J6,"&gt;=0")</f>
        <v>3</v>
      </c>
      <c r="M6" s="6">
        <v>12</v>
      </c>
      <c r="N6" s="6">
        <f t="shared" si="0"/>
        <v>13</v>
      </c>
      <c r="O6" s="127">
        <f>N6*50/26</f>
        <v>25</v>
      </c>
      <c r="P6" s="129"/>
      <c r="Q6" s="129"/>
      <c r="R6" s="129"/>
    </row>
    <row r="7" spans="1:18" ht="24.75" customHeight="1">
      <c r="A7" s="70" t="s">
        <v>14</v>
      </c>
      <c r="B7" s="95" t="s">
        <v>55</v>
      </c>
      <c r="C7" s="86">
        <v>3</v>
      </c>
      <c r="D7" s="6">
        <v>2</v>
      </c>
      <c r="E7" s="53" t="s">
        <v>4</v>
      </c>
      <c r="F7" s="5"/>
      <c r="G7" s="53" t="s">
        <v>4</v>
      </c>
      <c r="H7" s="53" t="s">
        <v>4</v>
      </c>
      <c r="I7" s="53"/>
      <c r="J7" s="87"/>
      <c r="K7" s="82">
        <f t="shared" si="1"/>
        <v>3</v>
      </c>
      <c r="L7" s="6">
        <f t="shared" si="2"/>
        <v>1</v>
      </c>
      <c r="M7" s="6">
        <v>17</v>
      </c>
      <c r="N7" s="6">
        <f t="shared" si="0"/>
        <v>21.5</v>
      </c>
      <c r="O7" s="127">
        <f>N7*50/26</f>
        <v>41.34615384615385</v>
      </c>
      <c r="P7" s="129"/>
      <c r="Q7" s="129"/>
      <c r="R7" s="129"/>
    </row>
    <row r="8" spans="1:18" ht="24.75" customHeight="1">
      <c r="A8" s="70" t="s">
        <v>13</v>
      </c>
      <c r="B8" s="98" t="s">
        <v>100</v>
      </c>
      <c r="C8" s="86">
        <v>4</v>
      </c>
      <c r="D8" s="6">
        <v>0</v>
      </c>
      <c r="E8" s="53" t="s">
        <v>4</v>
      </c>
      <c r="F8" s="53">
        <v>2</v>
      </c>
      <c r="G8" s="5"/>
      <c r="H8" s="53" t="s">
        <v>4</v>
      </c>
      <c r="I8" s="6"/>
      <c r="J8" s="87"/>
      <c r="K8" s="82">
        <f t="shared" si="1"/>
        <v>2</v>
      </c>
      <c r="L8" s="6">
        <f t="shared" si="2"/>
        <v>2</v>
      </c>
      <c r="M8" s="6">
        <v>12</v>
      </c>
      <c r="N8" s="6">
        <f t="shared" si="0"/>
        <v>16</v>
      </c>
      <c r="O8" s="127">
        <f>N8*50/26</f>
        <v>30.76923076923077</v>
      </c>
      <c r="P8" s="129"/>
      <c r="Q8" s="129"/>
      <c r="R8" s="129"/>
    </row>
    <row r="9" spans="1:18" ht="24.75" customHeight="1">
      <c r="A9" s="70" t="s">
        <v>13</v>
      </c>
      <c r="B9" s="95" t="s">
        <v>101</v>
      </c>
      <c r="C9" s="86">
        <v>5</v>
      </c>
      <c r="D9" s="53">
        <v>0</v>
      </c>
      <c r="E9" s="6">
        <v>3</v>
      </c>
      <c r="F9" s="6">
        <v>1</v>
      </c>
      <c r="G9" s="6">
        <v>3</v>
      </c>
      <c r="H9" s="5"/>
      <c r="I9" s="53"/>
      <c r="J9" s="87"/>
      <c r="K9" s="82">
        <f t="shared" si="1"/>
        <v>0</v>
      </c>
      <c r="L9" s="6">
        <f t="shared" si="2"/>
        <v>4</v>
      </c>
      <c r="M9" s="6">
        <v>7</v>
      </c>
      <c r="N9" s="6">
        <f t="shared" si="0"/>
        <v>7.5</v>
      </c>
      <c r="O9" s="127">
        <f>N9*50/26</f>
        <v>14.423076923076923</v>
      </c>
      <c r="P9" s="129"/>
      <c r="Q9" s="129"/>
      <c r="R9" s="129"/>
    </row>
    <row r="10" spans="1:18" ht="24.75" customHeight="1">
      <c r="A10" s="70"/>
      <c r="B10" s="95"/>
      <c r="C10" s="86">
        <v>6</v>
      </c>
      <c r="D10" s="6"/>
      <c r="E10" s="6"/>
      <c r="F10" s="6"/>
      <c r="G10" s="53"/>
      <c r="H10" s="6"/>
      <c r="I10" s="5"/>
      <c r="J10" s="87"/>
      <c r="K10" s="82">
        <f t="shared" si="1"/>
        <v>0</v>
      </c>
      <c r="L10" s="6">
        <f t="shared" si="2"/>
        <v>0</v>
      </c>
      <c r="M10" s="6"/>
      <c r="N10" s="6">
        <f t="shared" si="0"/>
        <v>0</v>
      </c>
      <c r="O10" s="127">
        <f>N10*50/39</f>
        <v>0</v>
      </c>
      <c r="P10" s="129"/>
      <c r="Q10" s="129"/>
      <c r="R10" s="129"/>
    </row>
    <row r="11" spans="1:18" ht="24.75" customHeight="1" thickBot="1">
      <c r="A11" s="70"/>
      <c r="B11" s="95"/>
      <c r="C11" s="88">
        <v>7</v>
      </c>
      <c r="D11" s="89"/>
      <c r="E11" s="89"/>
      <c r="F11" s="89"/>
      <c r="G11" s="89"/>
      <c r="H11" s="89"/>
      <c r="I11" s="89"/>
      <c r="J11" s="90"/>
      <c r="K11" s="82">
        <f t="shared" si="1"/>
        <v>0</v>
      </c>
      <c r="L11" s="6">
        <f t="shared" si="2"/>
        <v>0</v>
      </c>
      <c r="M11" s="6"/>
      <c r="N11" s="6">
        <f t="shared" si="0"/>
        <v>0</v>
      </c>
      <c r="O11" s="127">
        <f>N11*50/39</f>
        <v>0</v>
      </c>
      <c r="P11" s="129"/>
      <c r="Q11" s="129"/>
      <c r="R11" s="129"/>
    </row>
    <row r="12" spans="14:16" ht="12">
      <c r="N12" s="43"/>
      <c r="O12" s="43"/>
      <c r="P12" s="43"/>
    </row>
    <row r="13" spans="4:18" ht="12">
      <c r="D13" s="47" t="s">
        <v>24</v>
      </c>
      <c r="E13" s="47" t="s">
        <v>25</v>
      </c>
      <c r="F13" s="47" t="s">
        <v>26</v>
      </c>
      <c r="G13" s="47" t="s">
        <v>27</v>
      </c>
      <c r="H13" s="47" t="s">
        <v>28</v>
      </c>
      <c r="I13" s="47" t="s">
        <v>29</v>
      </c>
      <c r="J13" s="47" t="s">
        <v>30</v>
      </c>
      <c r="K13" s="47" t="s">
        <v>31</v>
      </c>
      <c r="L13" s="47" t="s">
        <v>32</v>
      </c>
      <c r="M13" s="47" t="s">
        <v>33</v>
      </c>
      <c r="N13" s="47" t="s">
        <v>34</v>
      </c>
      <c r="O13" s="47" t="s">
        <v>35</v>
      </c>
      <c r="P13" s="47" t="s">
        <v>36</v>
      </c>
      <c r="Q13" s="47" t="s">
        <v>37</v>
      </c>
      <c r="R13" s="17"/>
    </row>
    <row r="14" spans="2:18" ht="12">
      <c r="B14" s="76" t="s">
        <v>38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6"/>
      <c r="O14" s="47"/>
      <c r="P14" s="47"/>
      <c r="Q14" s="47"/>
      <c r="R14" s="17"/>
    </row>
    <row r="15" spans="4:18" ht="12">
      <c r="D15" s="17"/>
      <c r="E15" s="17"/>
      <c r="F15" s="25"/>
      <c r="G15" s="25"/>
      <c r="H15" s="25"/>
      <c r="I15" s="25"/>
      <c r="J15" s="25"/>
      <c r="K15" s="48" t="s">
        <v>39</v>
      </c>
      <c r="L15" s="48" t="s">
        <v>40</v>
      </c>
      <c r="M15" s="48" t="s">
        <v>41</v>
      </c>
      <c r="N15" s="48" t="s">
        <v>42</v>
      </c>
      <c r="O15" s="48" t="s">
        <v>43</v>
      </c>
      <c r="P15" s="48" t="s">
        <v>44</v>
      </c>
      <c r="Q15" s="48" t="s">
        <v>45</v>
      </c>
      <c r="R15" s="17"/>
    </row>
    <row r="16" spans="4:18" ht="12">
      <c r="D16" s="17"/>
      <c r="E16" s="17"/>
      <c r="F16" s="17"/>
      <c r="G16" s="17"/>
      <c r="H16" s="17"/>
      <c r="I16" s="17"/>
      <c r="J16" s="17"/>
      <c r="K16" s="47"/>
      <c r="L16" s="47"/>
      <c r="M16" s="47"/>
      <c r="N16" s="47"/>
      <c r="O16" s="47"/>
      <c r="P16" s="47"/>
      <c r="Q16" s="47"/>
      <c r="R16" s="17"/>
    </row>
    <row r="17" spans="4:18" ht="12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2:18" ht="12">
      <c r="B18" s="76" t="s">
        <v>21</v>
      </c>
      <c r="D18" s="49" t="s">
        <v>44</v>
      </c>
      <c r="E18" s="49" t="s">
        <v>46</v>
      </c>
      <c r="F18" s="49" t="s">
        <v>29</v>
      </c>
      <c r="G18" s="49" t="s">
        <v>47</v>
      </c>
      <c r="H18" s="49" t="s">
        <v>35</v>
      </c>
      <c r="I18" s="49" t="s">
        <v>48</v>
      </c>
      <c r="J18" s="49" t="s">
        <v>25</v>
      </c>
      <c r="K18" s="49" t="s">
        <v>24</v>
      </c>
      <c r="L18" s="49" t="s">
        <v>49</v>
      </c>
      <c r="M18" s="49" t="s">
        <v>40</v>
      </c>
      <c r="N18" s="49" t="s">
        <v>50</v>
      </c>
      <c r="O18" s="49" t="s">
        <v>26</v>
      </c>
      <c r="P18" s="49" t="s">
        <v>31</v>
      </c>
      <c r="Q18" s="49" t="s">
        <v>51</v>
      </c>
      <c r="R18" s="49" t="s">
        <v>33</v>
      </c>
    </row>
    <row r="19" spans="4:18" ht="12"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4:18" ht="12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4:18" ht="12"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2:18" ht="12">
      <c r="B22" s="76" t="s">
        <v>7</v>
      </c>
      <c r="D22" s="49" t="s">
        <v>44</v>
      </c>
      <c r="E22" s="49" t="s">
        <v>51</v>
      </c>
      <c r="F22" s="49" t="s">
        <v>31</v>
      </c>
      <c r="G22" s="49" t="s">
        <v>29</v>
      </c>
      <c r="H22" s="49" t="s">
        <v>46</v>
      </c>
      <c r="I22" s="49" t="s">
        <v>24</v>
      </c>
      <c r="J22" s="49" t="s">
        <v>25</v>
      </c>
      <c r="K22" s="49" t="s">
        <v>52</v>
      </c>
      <c r="L22" s="49" t="s">
        <v>39</v>
      </c>
      <c r="M22" s="49" t="s">
        <v>50</v>
      </c>
      <c r="N22" s="17"/>
      <c r="O22" s="17"/>
      <c r="P22" s="17"/>
      <c r="Q22" s="17"/>
      <c r="R22" s="17"/>
    </row>
    <row r="23" spans="4:18" ht="12"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17"/>
      <c r="O23" s="17"/>
      <c r="P23" s="17"/>
      <c r="Q23" s="17"/>
      <c r="R23" s="17"/>
    </row>
    <row r="24" spans="4:18" ht="12"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4:18" ht="12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2:18" ht="12">
      <c r="B26" s="76" t="s">
        <v>53</v>
      </c>
      <c r="D26" s="49" t="s">
        <v>24</v>
      </c>
      <c r="E26" s="49" t="s">
        <v>29</v>
      </c>
      <c r="F26" s="49" t="s">
        <v>54</v>
      </c>
      <c r="G26" s="49" t="s">
        <v>41</v>
      </c>
      <c r="H26" s="49" t="s">
        <v>51</v>
      </c>
      <c r="I26" s="49" t="s">
        <v>44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4:18" ht="12">
      <c r="D27" s="50"/>
      <c r="E27" s="50"/>
      <c r="F27" s="50"/>
      <c r="G27" s="50"/>
      <c r="H27" s="50"/>
      <c r="I27" s="50"/>
      <c r="J27" s="51"/>
      <c r="K27" s="51"/>
      <c r="L27" s="51"/>
      <c r="M27" s="51"/>
      <c r="N27" s="51"/>
      <c r="O27" s="51"/>
      <c r="P27" s="51"/>
      <c r="Q27" s="51"/>
      <c r="R27" s="51"/>
    </row>
  </sheetData>
  <sheetProtection/>
  <mergeCells count="9">
    <mergeCell ref="P9:R9"/>
    <mergeCell ref="P10:R10"/>
    <mergeCell ref="P11:R11"/>
    <mergeCell ref="M1:O1"/>
    <mergeCell ref="P4:R4"/>
    <mergeCell ref="P5:R5"/>
    <mergeCell ref="P6:R6"/>
    <mergeCell ref="P7:R7"/>
    <mergeCell ref="P8:R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O4" sqref="O4:O8"/>
    </sheetView>
  </sheetViews>
  <sheetFormatPr defaultColWidth="11.421875" defaultRowHeight="12.75"/>
  <cols>
    <col min="1" max="1" width="9.140625" style="0" customWidth="1"/>
    <col min="2" max="2" width="35.7109375" style="0" customWidth="1"/>
    <col min="3" max="3" width="3.7109375" style="0" customWidth="1"/>
    <col min="4" max="13" width="4.7109375" style="0" customWidth="1"/>
    <col min="14" max="14" width="5.57421875" style="0" customWidth="1"/>
    <col min="15" max="15" width="6.421875" style="0" customWidth="1"/>
    <col min="16" max="16" width="5.7109375" style="0" customWidth="1"/>
    <col min="17" max="17" width="4.7109375" style="0" customWidth="1"/>
    <col min="18" max="18" width="5.28125" style="0" customWidth="1"/>
    <col min="19" max="21" width="4.7109375" style="0" customWidth="1"/>
  </cols>
  <sheetData>
    <row r="1" spans="1:2" ht="20.25" customHeight="1">
      <c r="A1" s="20"/>
      <c r="B1" s="1" t="s">
        <v>0</v>
      </c>
    </row>
    <row r="2" spans="1:2" ht="20.25" customHeight="1" thickBot="1">
      <c r="A2" s="20"/>
      <c r="B2" s="75" t="s">
        <v>109</v>
      </c>
    </row>
    <row r="3" spans="1:18" ht="24.75" customHeight="1">
      <c r="A3" s="66" t="s">
        <v>1</v>
      </c>
      <c r="B3" s="78" t="s">
        <v>2</v>
      </c>
      <c r="C3" s="83" t="s">
        <v>3</v>
      </c>
      <c r="D3" s="84">
        <v>1</v>
      </c>
      <c r="E3" s="84">
        <v>2</v>
      </c>
      <c r="F3" s="84">
        <v>3</v>
      </c>
      <c r="G3" s="84">
        <v>4</v>
      </c>
      <c r="H3" s="84">
        <v>5</v>
      </c>
      <c r="I3" s="85">
        <v>6</v>
      </c>
      <c r="J3" s="82" t="s">
        <v>4</v>
      </c>
      <c r="K3" s="6" t="s">
        <v>5</v>
      </c>
      <c r="L3" s="6" t="s">
        <v>6</v>
      </c>
      <c r="M3" s="6"/>
      <c r="N3" s="53" t="s">
        <v>80</v>
      </c>
      <c r="O3" s="65" t="s">
        <v>20</v>
      </c>
      <c r="P3" s="132" t="s">
        <v>58</v>
      </c>
      <c r="Q3" s="133"/>
      <c r="R3" s="133"/>
    </row>
    <row r="4" spans="1:20" ht="24.75" customHeight="1">
      <c r="A4" s="70" t="s">
        <v>14</v>
      </c>
      <c r="B4" s="95" t="s">
        <v>76</v>
      </c>
      <c r="C4" s="86">
        <v>1</v>
      </c>
      <c r="D4" s="5"/>
      <c r="E4" s="53" t="s">
        <v>4</v>
      </c>
      <c r="F4" s="53" t="s">
        <v>4</v>
      </c>
      <c r="G4" s="6"/>
      <c r="H4" s="53"/>
      <c r="I4" s="87"/>
      <c r="J4" s="82">
        <f>COUNTIF(D4:I4,"V*")</f>
        <v>2</v>
      </c>
      <c r="K4" s="6">
        <f>COUNTIF(D4:I4,"&gt;=0")</f>
        <v>0</v>
      </c>
      <c r="L4" s="6">
        <v>10</v>
      </c>
      <c r="M4" s="6"/>
      <c r="N4" s="6">
        <f>J4*4+L4*0.5+K4*1</f>
        <v>13</v>
      </c>
      <c r="O4" s="127">
        <f>N4*50/13</f>
        <v>50</v>
      </c>
      <c r="P4" s="129"/>
      <c r="Q4" s="129"/>
      <c r="R4" s="129"/>
      <c r="S4" s="3"/>
      <c r="T4" s="4"/>
    </row>
    <row r="5" spans="1:20" ht="24.75" customHeight="1">
      <c r="A5" s="70" t="s">
        <v>13</v>
      </c>
      <c r="B5" s="98" t="s">
        <v>110</v>
      </c>
      <c r="C5" s="86">
        <v>2</v>
      </c>
      <c r="D5" s="6">
        <v>3</v>
      </c>
      <c r="E5" s="52"/>
      <c r="F5" s="53" t="s">
        <v>4</v>
      </c>
      <c r="G5" s="53"/>
      <c r="H5" s="53"/>
      <c r="I5" s="87"/>
      <c r="J5" s="82">
        <f>COUNTIF(D5:I5,"V*")</f>
        <v>1</v>
      </c>
      <c r="K5" s="6">
        <f>COUNTIF(D5:I5,"&gt;=0")</f>
        <v>1</v>
      </c>
      <c r="L5" s="6">
        <v>8</v>
      </c>
      <c r="M5" s="6"/>
      <c r="N5" s="6">
        <f>J5*4+L5*0.5+K5*1</f>
        <v>9</v>
      </c>
      <c r="O5" s="127">
        <f>N5*50/13</f>
        <v>34.61538461538461</v>
      </c>
      <c r="P5" s="129"/>
      <c r="Q5" s="129"/>
      <c r="R5" s="129"/>
      <c r="S5" s="3"/>
      <c r="T5" s="4"/>
    </row>
    <row r="6" spans="1:20" ht="24.75" customHeight="1">
      <c r="A6" s="70" t="s">
        <v>14</v>
      </c>
      <c r="B6" s="95" t="s">
        <v>92</v>
      </c>
      <c r="C6" s="86">
        <v>3</v>
      </c>
      <c r="D6" s="53">
        <v>3</v>
      </c>
      <c r="E6" s="6">
        <v>3</v>
      </c>
      <c r="F6" s="5"/>
      <c r="G6" s="53"/>
      <c r="H6" s="53"/>
      <c r="I6" s="87"/>
      <c r="J6" s="82">
        <f>COUNTIF(D6:I6,"V*")</f>
        <v>0</v>
      </c>
      <c r="K6" s="6">
        <f>COUNTIF(D6:I6,"&gt;=0")</f>
        <v>2</v>
      </c>
      <c r="L6" s="6">
        <v>3</v>
      </c>
      <c r="M6" s="6"/>
      <c r="N6" s="6">
        <f>J6*4+L6*0.5+K6*1</f>
        <v>3.5</v>
      </c>
      <c r="O6" s="127">
        <f>N6*50/13</f>
        <v>13.461538461538462</v>
      </c>
      <c r="P6" s="129"/>
      <c r="Q6" s="129"/>
      <c r="R6" s="129"/>
      <c r="S6" s="3"/>
      <c r="T6" s="41"/>
    </row>
    <row r="7" spans="1:20" ht="24.75" customHeight="1">
      <c r="A7" s="70" t="s">
        <v>14</v>
      </c>
      <c r="B7" s="98" t="s">
        <v>56</v>
      </c>
      <c r="C7" s="86">
        <v>4</v>
      </c>
      <c r="D7" s="6"/>
      <c r="E7" s="6"/>
      <c r="F7" s="6"/>
      <c r="G7" s="5"/>
      <c r="H7" s="53"/>
      <c r="I7" s="87"/>
      <c r="J7" s="82">
        <f>COUNTIF(D7:I7,"V*")</f>
        <v>0</v>
      </c>
      <c r="K7" s="6">
        <f>COUNTIF(D7:I7,"&gt;=0")</f>
        <v>0</v>
      </c>
      <c r="L7" s="6"/>
      <c r="M7" s="6"/>
      <c r="N7" s="6">
        <f>J7*4+L7*0.5+K7*1</f>
        <v>0</v>
      </c>
      <c r="O7" s="127">
        <f>N7*50/26</f>
        <v>0</v>
      </c>
      <c r="P7" s="129"/>
      <c r="Q7" s="129"/>
      <c r="R7" s="129"/>
      <c r="S7" s="3"/>
      <c r="T7" s="4"/>
    </row>
    <row r="8" spans="1:20" ht="24.75" customHeight="1">
      <c r="A8" s="70" t="s">
        <v>13</v>
      </c>
      <c r="B8" s="80" t="s">
        <v>23</v>
      </c>
      <c r="C8" s="86">
        <v>5</v>
      </c>
      <c r="D8" s="6"/>
      <c r="E8" s="6"/>
      <c r="F8" s="6"/>
      <c r="G8" s="6"/>
      <c r="H8" s="5"/>
      <c r="I8" s="87"/>
      <c r="J8" s="82">
        <f>COUNTIF(D8:I8,"V*")</f>
        <v>0</v>
      </c>
      <c r="K8" s="6">
        <f>COUNTIF(D8:I8,"&gt;=0")</f>
        <v>0</v>
      </c>
      <c r="L8" s="6"/>
      <c r="M8" s="6"/>
      <c r="N8" s="6">
        <f>J8*4+L8*0.5+K8*1</f>
        <v>0</v>
      </c>
      <c r="O8" s="127">
        <f>N8*50/26</f>
        <v>0</v>
      </c>
      <c r="P8" s="129"/>
      <c r="Q8" s="129"/>
      <c r="R8" s="129"/>
      <c r="S8" s="3"/>
      <c r="T8" s="4"/>
    </row>
    <row r="9" spans="1:20" ht="24.75" customHeight="1" thickBot="1">
      <c r="A9" s="7"/>
      <c r="B9" s="81"/>
      <c r="C9" s="88">
        <v>6</v>
      </c>
      <c r="D9" s="89"/>
      <c r="E9" s="89"/>
      <c r="F9" s="89"/>
      <c r="G9" s="89"/>
      <c r="H9" s="89"/>
      <c r="I9" s="90"/>
      <c r="J9" s="82"/>
      <c r="K9" s="6"/>
      <c r="L9" s="6"/>
      <c r="M9" s="6"/>
      <c r="N9" s="6"/>
      <c r="O9" s="6"/>
      <c r="P9" s="129"/>
      <c r="Q9" s="129"/>
      <c r="R9" s="129"/>
      <c r="T9" s="4"/>
    </row>
    <row r="10" spans="1:18" ht="14.25" customHeight="1">
      <c r="A10" s="4"/>
      <c r="B10" s="4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4"/>
      <c r="Q10" s="4"/>
      <c r="R10" s="67"/>
    </row>
    <row r="11" spans="2:20" ht="12">
      <c r="B11" s="7" t="s">
        <v>7</v>
      </c>
      <c r="T11" s="4"/>
    </row>
    <row r="12" spans="4:20" ht="12">
      <c r="D12" s="8">
        <v>1</v>
      </c>
      <c r="E12" s="9"/>
      <c r="F12" s="10"/>
      <c r="G12" s="9" t="s">
        <v>8</v>
      </c>
      <c r="H12" s="9"/>
      <c r="I12" s="11"/>
      <c r="J12" s="11"/>
      <c r="K12" s="9" t="s">
        <v>9</v>
      </c>
      <c r="L12" s="8"/>
      <c r="M12" s="18"/>
      <c r="N12" s="12"/>
      <c r="O12" s="8">
        <v>2</v>
      </c>
      <c r="P12" s="8"/>
      <c r="Q12" s="12"/>
      <c r="R12" s="8">
        <v>4</v>
      </c>
      <c r="S12" s="7"/>
      <c r="T12" s="13"/>
    </row>
    <row r="13" spans="4:20" ht="12">
      <c r="D13" s="8">
        <v>2</v>
      </c>
      <c r="E13" s="9"/>
      <c r="F13" s="10"/>
      <c r="G13" s="9" t="s">
        <v>10</v>
      </c>
      <c r="H13" s="14"/>
      <c r="I13" s="15"/>
      <c r="J13" s="15"/>
      <c r="K13" s="9" t="s">
        <v>11</v>
      </c>
      <c r="L13" s="8"/>
      <c r="M13" s="18"/>
      <c r="N13" s="12"/>
      <c r="O13" s="8">
        <v>3</v>
      </c>
      <c r="P13" s="8"/>
      <c r="Q13" s="12"/>
      <c r="R13" s="8">
        <v>5</v>
      </c>
      <c r="S13" s="7"/>
      <c r="T13" s="16"/>
    </row>
    <row r="14" spans="4:20" ht="12">
      <c r="D14" s="12"/>
      <c r="E14" s="10"/>
      <c r="F14" s="10"/>
      <c r="G14" s="10"/>
      <c r="H14" s="10"/>
      <c r="I14" s="10"/>
      <c r="J14" s="10"/>
      <c r="K14" s="10"/>
      <c r="L14" s="12"/>
      <c r="M14" s="12"/>
      <c r="N14" s="12"/>
      <c r="O14" s="12"/>
      <c r="P14" s="12"/>
      <c r="Q14" s="12"/>
      <c r="R14" s="12"/>
      <c r="T14" s="17"/>
    </row>
    <row r="15" spans="4:20" ht="12">
      <c r="D15" s="8">
        <v>1</v>
      </c>
      <c r="E15" s="9"/>
      <c r="F15" s="10"/>
      <c r="G15" s="9" t="s">
        <v>12</v>
      </c>
      <c r="H15" s="9"/>
      <c r="I15" s="11"/>
      <c r="J15" s="11"/>
      <c r="K15" s="9" t="s">
        <v>10</v>
      </c>
      <c r="L15" s="8"/>
      <c r="M15" s="18"/>
      <c r="N15" s="12"/>
      <c r="O15" s="8">
        <v>3</v>
      </c>
      <c r="P15" s="8"/>
      <c r="Q15" s="12"/>
      <c r="R15" s="8">
        <v>4</v>
      </c>
      <c r="S15" s="7"/>
      <c r="T15" s="17"/>
    </row>
    <row r="16" spans="4:20" ht="12">
      <c r="D16" s="8">
        <v>3</v>
      </c>
      <c r="E16" s="9"/>
      <c r="F16" s="10"/>
      <c r="G16" s="9" t="s">
        <v>9</v>
      </c>
      <c r="H16" s="9"/>
      <c r="I16" s="11"/>
      <c r="J16" s="11"/>
      <c r="K16" s="9" t="s">
        <v>11</v>
      </c>
      <c r="L16" s="8"/>
      <c r="M16" s="18"/>
      <c r="N16" s="12"/>
      <c r="O16" s="8">
        <v>5</v>
      </c>
      <c r="P16" s="8"/>
      <c r="Q16" s="12"/>
      <c r="R16" s="8">
        <v>2</v>
      </c>
      <c r="S16" s="7"/>
      <c r="T16" s="17"/>
    </row>
    <row r="17" spans="2:20" ht="12.75" thickBot="1">
      <c r="B17" s="34"/>
      <c r="C17" s="34"/>
      <c r="D17" s="35"/>
      <c r="E17" s="36"/>
      <c r="F17" s="37"/>
      <c r="G17" s="36"/>
      <c r="H17" s="36"/>
      <c r="I17" s="37"/>
      <c r="J17" s="37"/>
      <c r="K17" s="36"/>
      <c r="L17" s="38"/>
      <c r="M17" s="38"/>
      <c r="N17" s="38"/>
      <c r="O17" s="35"/>
      <c r="P17" s="35"/>
      <c r="Q17" s="38"/>
      <c r="R17" s="38"/>
      <c r="S17" s="34"/>
      <c r="T17" s="17"/>
    </row>
    <row r="18" spans="3:20" ht="12">
      <c r="C18" s="4"/>
      <c r="D18" s="33"/>
      <c r="E18" s="31"/>
      <c r="F18" s="11"/>
      <c r="G18" s="31"/>
      <c r="H18" s="31"/>
      <c r="I18" s="11"/>
      <c r="J18" s="31"/>
      <c r="K18" s="31"/>
      <c r="L18" s="18"/>
      <c r="M18" s="18"/>
      <c r="N18" s="12"/>
      <c r="O18" s="18"/>
      <c r="P18" s="33"/>
      <c r="Q18" s="12"/>
      <c r="R18" s="18"/>
      <c r="S18" s="4"/>
      <c r="T18" s="17"/>
    </row>
    <row r="19" spans="2:20" ht="12.75" customHeight="1">
      <c r="B19" s="7" t="s">
        <v>21</v>
      </c>
      <c r="D19" s="8">
        <v>1</v>
      </c>
      <c r="E19" s="9"/>
      <c r="F19" s="10"/>
      <c r="G19" s="9" t="s">
        <v>10</v>
      </c>
      <c r="H19" s="9"/>
      <c r="I19" s="11"/>
      <c r="J19" s="9" t="s">
        <v>12</v>
      </c>
      <c r="K19" s="8"/>
      <c r="L19" s="12"/>
      <c r="M19" s="8">
        <v>5</v>
      </c>
      <c r="N19" s="8"/>
      <c r="O19" s="12"/>
      <c r="P19" s="8">
        <v>3</v>
      </c>
      <c r="Q19" s="7"/>
      <c r="R19" s="32"/>
      <c r="S19" s="30"/>
      <c r="T19" s="30"/>
    </row>
    <row r="20" spans="4:17" ht="12">
      <c r="D20" s="8">
        <v>2</v>
      </c>
      <c r="E20" s="9"/>
      <c r="F20" s="10"/>
      <c r="G20" s="9" t="s">
        <v>9</v>
      </c>
      <c r="H20" s="14"/>
      <c r="I20" s="15"/>
      <c r="J20" s="9" t="s">
        <v>8</v>
      </c>
      <c r="K20" s="8"/>
      <c r="L20" s="12"/>
      <c r="M20" s="8">
        <v>6</v>
      </c>
      <c r="N20" s="8"/>
      <c r="O20" s="12"/>
      <c r="P20" s="8">
        <v>1</v>
      </c>
      <c r="Q20" s="7"/>
    </row>
    <row r="21" spans="4:17" ht="12">
      <c r="D21" s="12"/>
      <c r="E21" s="10"/>
      <c r="F21" s="10"/>
      <c r="G21" s="10"/>
      <c r="H21" s="10"/>
      <c r="I21" s="10"/>
      <c r="J21" s="10"/>
      <c r="K21" s="12"/>
      <c r="L21" s="12"/>
      <c r="M21" s="12"/>
      <c r="N21" s="12"/>
      <c r="O21" s="12"/>
      <c r="P21" s="12"/>
      <c r="Q21" s="40"/>
    </row>
    <row r="22" spans="4:17" ht="12">
      <c r="D22" s="8">
        <v>6</v>
      </c>
      <c r="E22" s="9"/>
      <c r="F22" s="10"/>
      <c r="G22" s="9" t="s">
        <v>12</v>
      </c>
      <c r="H22" s="9"/>
      <c r="I22" s="11"/>
      <c r="J22" s="9" t="s">
        <v>11</v>
      </c>
      <c r="K22" s="8"/>
      <c r="L22" s="12"/>
      <c r="M22" s="8">
        <v>5</v>
      </c>
      <c r="N22" s="8"/>
      <c r="O22" s="12"/>
      <c r="P22" s="8">
        <v>1</v>
      </c>
      <c r="Q22" s="7"/>
    </row>
    <row r="23" spans="4:17" ht="12">
      <c r="D23" s="8">
        <v>4</v>
      </c>
      <c r="E23" s="9"/>
      <c r="F23" s="10"/>
      <c r="G23" s="9" t="s">
        <v>9</v>
      </c>
      <c r="H23" s="9"/>
      <c r="I23" s="11"/>
      <c r="J23" s="9" t="s">
        <v>10</v>
      </c>
      <c r="K23" s="8"/>
      <c r="L23" s="12"/>
      <c r="M23" s="8">
        <v>3</v>
      </c>
      <c r="N23" s="8"/>
      <c r="O23" s="12"/>
      <c r="P23" s="8">
        <v>6</v>
      </c>
      <c r="Q23" s="7"/>
    </row>
    <row r="24" spans="4:16" ht="12">
      <c r="D24" s="12"/>
      <c r="E24" s="10"/>
      <c r="F24" s="10"/>
      <c r="G24" s="10"/>
      <c r="H24" s="10"/>
      <c r="I24" s="10"/>
      <c r="J24" s="10"/>
      <c r="K24" s="12"/>
      <c r="L24" s="12"/>
      <c r="M24" s="12"/>
      <c r="N24" s="12"/>
      <c r="O24" s="12"/>
      <c r="P24" s="12"/>
    </row>
    <row r="25" spans="4:17" ht="12">
      <c r="D25" s="8">
        <v>4</v>
      </c>
      <c r="E25" s="9"/>
      <c r="F25" s="10"/>
      <c r="G25" s="9" t="s">
        <v>8</v>
      </c>
      <c r="H25" s="9"/>
      <c r="I25" s="11"/>
      <c r="J25" s="9" t="s">
        <v>9</v>
      </c>
      <c r="K25" s="8"/>
      <c r="L25" s="12"/>
      <c r="M25" s="8">
        <v>3</v>
      </c>
      <c r="N25" s="8"/>
      <c r="O25" s="12"/>
      <c r="P25" s="8">
        <v>6</v>
      </c>
      <c r="Q25" s="7"/>
    </row>
    <row r="26" spans="4:17" ht="12">
      <c r="D26" s="9" t="s">
        <v>12</v>
      </c>
      <c r="E26" s="9"/>
      <c r="F26" s="10"/>
      <c r="G26" s="9" t="s">
        <v>22</v>
      </c>
      <c r="H26" s="9"/>
      <c r="I26" s="11"/>
      <c r="J26" s="9" t="s">
        <v>11</v>
      </c>
      <c r="K26" s="8"/>
      <c r="L26" s="12"/>
      <c r="M26" s="8">
        <v>4</v>
      </c>
      <c r="N26" s="8"/>
      <c r="O26" s="12"/>
      <c r="P26" s="8">
        <v>2</v>
      </c>
      <c r="Q26" s="7"/>
    </row>
    <row r="27" spans="2:19" ht="12.75" thickBot="1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2:19" ht="12">
      <c r="B28" s="39"/>
      <c r="S28" s="92"/>
    </row>
    <row r="29" spans="2:9" ht="12">
      <c r="B29" s="76" t="s">
        <v>53</v>
      </c>
      <c r="D29" s="49" t="s">
        <v>24</v>
      </c>
      <c r="E29" s="49" t="s">
        <v>29</v>
      </c>
      <c r="F29" s="49" t="s">
        <v>54</v>
      </c>
      <c r="G29" s="49" t="s">
        <v>41</v>
      </c>
      <c r="H29" s="49" t="s">
        <v>51</v>
      </c>
      <c r="I29" s="49" t="s">
        <v>44</v>
      </c>
    </row>
    <row r="30" spans="2:9" ht="12">
      <c r="B30" s="39"/>
      <c r="D30" s="50"/>
      <c r="E30" s="50"/>
      <c r="F30" s="50"/>
      <c r="G30" s="50"/>
      <c r="H30" s="50"/>
      <c r="I30" s="50"/>
    </row>
  </sheetData>
  <sheetProtection/>
  <mergeCells count="7">
    <mergeCell ref="P9:R9"/>
    <mergeCell ref="P3:R3"/>
    <mergeCell ref="P4:R4"/>
    <mergeCell ref="P5:R5"/>
    <mergeCell ref="P6:R6"/>
    <mergeCell ref="P7:R7"/>
    <mergeCell ref="P8:R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O3" sqref="O3:O9"/>
    </sheetView>
  </sheetViews>
  <sheetFormatPr defaultColWidth="11.421875" defaultRowHeight="12.75"/>
  <cols>
    <col min="1" max="1" width="9.140625" style="0" customWidth="1"/>
    <col min="2" max="2" width="37.8515625" style="0" customWidth="1"/>
    <col min="3" max="3" width="3.7109375" style="0" customWidth="1"/>
    <col min="4" max="13" width="4.7109375" style="0" customWidth="1"/>
    <col min="14" max="14" width="5.57421875" style="0" customWidth="1"/>
    <col min="15" max="15" width="6.421875" style="0" customWidth="1"/>
    <col min="16" max="16" width="5.7109375" style="0" customWidth="1"/>
    <col min="17" max="17" width="4.7109375" style="0" customWidth="1"/>
    <col min="18" max="18" width="5.28125" style="0" customWidth="1"/>
    <col min="19" max="19" width="4.7109375" style="0" customWidth="1"/>
  </cols>
  <sheetData>
    <row r="1" spans="1:2" ht="20.25" customHeight="1">
      <c r="A1" s="20"/>
      <c r="B1" s="1" t="s">
        <v>0</v>
      </c>
    </row>
    <row r="2" spans="1:2" ht="20.25" customHeight="1" thickBot="1">
      <c r="A2" s="20"/>
      <c r="B2" s="75" t="s">
        <v>103</v>
      </c>
    </row>
    <row r="3" spans="1:18" ht="24.75" customHeight="1">
      <c r="A3" s="66" t="s">
        <v>1</v>
      </c>
      <c r="B3" s="78" t="s">
        <v>108</v>
      </c>
      <c r="C3" s="83" t="s">
        <v>3</v>
      </c>
      <c r="D3" s="84">
        <v>1</v>
      </c>
      <c r="E3" s="84">
        <v>2</v>
      </c>
      <c r="F3" s="84">
        <v>3</v>
      </c>
      <c r="G3" s="84">
        <v>4</v>
      </c>
      <c r="H3" s="84">
        <v>5</v>
      </c>
      <c r="I3" s="85">
        <v>6</v>
      </c>
      <c r="J3" s="82" t="s">
        <v>4</v>
      </c>
      <c r="K3" s="6" t="s">
        <v>5</v>
      </c>
      <c r="L3" s="6" t="s">
        <v>6</v>
      </c>
      <c r="M3" s="6"/>
      <c r="N3" s="53" t="s">
        <v>80</v>
      </c>
      <c r="O3" s="128" t="s">
        <v>20</v>
      </c>
      <c r="P3" s="132" t="s">
        <v>58</v>
      </c>
      <c r="Q3" s="133"/>
      <c r="R3" s="133"/>
    </row>
    <row r="4" spans="1:19" ht="24.75" customHeight="1">
      <c r="A4" s="91" t="s">
        <v>13</v>
      </c>
      <c r="B4" s="79" t="s">
        <v>104</v>
      </c>
      <c r="C4" s="86">
        <v>1</v>
      </c>
      <c r="D4" s="5"/>
      <c r="E4" s="53" t="s">
        <v>4</v>
      </c>
      <c r="F4" s="6">
        <v>3</v>
      </c>
      <c r="G4" s="53" t="s">
        <v>4</v>
      </c>
      <c r="H4" s="53"/>
      <c r="I4" s="87"/>
      <c r="J4" s="82">
        <f>COUNTIF(D4:I4,"V*")</f>
        <v>2</v>
      </c>
      <c r="K4" s="6">
        <f>COUNTIF(D4:I4,"&gt;=0")</f>
        <v>1</v>
      </c>
      <c r="L4" s="6">
        <v>13</v>
      </c>
      <c r="M4" s="6"/>
      <c r="N4" s="6">
        <f>J4*4+L4*0.5+K4*1</f>
        <v>15.5</v>
      </c>
      <c r="O4" s="127">
        <f>N4*50/19.5</f>
        <v>39.743589743589745</v>
      </c>
      <c r="P4" s="129"/>
      <c r="Q4" s="129"/>
      <c r="R4" s="129"/>
      <c r="S4" s="3"/>
    </row>
    <row r="5" spans="1:19" ht="24.75" customHeight="1">
      <c r="A5" s="91" t="s">
        <v>14</v>
      </c>
      <c r="B5" s="79" t="s">
        <v>105</v>
      </c>
      <c r="C5" s="86">
        <v>2</v>
      </c>
      <c r="D5" s="6">
        <v>1</v>
      </c>
      <c r="E5" s="52"/>
      <c r="F5" s="53" t="s">
        <v>4</v>
      </c>
      <c r="G5" s="53" t="s">
        <v>4</v>
      </c>
      <c r="H5" s="53"/>
      <c r="I5" s="87"/>
      <c r="J5" s="82">
        <f>COUNTIF(D5:I5,"V*")</f>
        <v>2</v>
      </c>
      <c r="K5" s="6">
        <f>COUNTIF(D5:I5,"&gt;=0")</f>
        <v>1</v>
      </c>
      <c r="L5" s="6">
        <v>11</v>
      </c>
      <c r="M5" s="6"/>
      <c r="N5" s="6">
        <f>J5*4+L5*0.5+K5*1</f>
        <v>14.5</v>
      </c>
      <c r="O5" s="127">
        <f>N5*50/19.5</f>
        <v>37.17948717948718</v>
      </c>
      <c r="P5" s="129"/>
      <c r="Q5" s="129"/>
      <c r="R5" s="129"/>
      <c r="S5" s="3"/>
    </row>
    <row r="6" spans="1:19" ht="24.75" customHeight="1">
      <c r="A6" s="91" t="s">
        <v>13</v>
      </c>
      <c r="B6" s="79" t="s">
        <v>106</v>
      </c>
      <c r="C6" s="86">
        <v>3</v>
      </c>
      <c r="D6" s="53" t="s">
        <v>4</v>
      </c>
      <c r="E6" s="6">
        <v>4</v>
      </c>
      <c r="F6" s="5"/>
      <c r="G6" s="53" t="s">
        <v>4</v>
      </c>
      <c r="H6" s="53"/>
      <c r="I6" s="87"/>
      <c r="J6" s="82">
        <f>COUNTIF(D6:I6,"V*")</f>
        <v>2</v>
      </c>
      <c r="K6" s="6">
        <f>COUNTIF(D6:I6,"&gt;=0")</f>
        <v>1</v>
      </c>
      <c r="L6" s="6">
        <v>14</v>
      </c>
      <c r="M6" s="6"/>
      <c r="N6" s="6">
        <f>J6*4+L6*0.5+K6*1</f>
        <v>16</v>
      </c>
      <c r="O6" s="127">
        <f>N6*50/19.5</f>
        <v>41.02564102564103</v>
      </c>
      <c r="P6" s="129"/>
      <c r="Q6" s="129"/>
      <c r="R6" s="129"/>
      <c r="S6" s="3"/>
    </row>
    <row r="7" spans="1:19" ht="24.75" customHeight="1">
      <c r="A7" s="91" t="s">
        <v>13</v>
      </c>
      <c r="B7" s="79" t="s">
        <v>107</v>
      </c>
      <c r="C7" s="86">
        <v>4</v>
      </c>
      <c r="D7" s="6">
        <v>1</v>
      </c>
      <c r="E7" s="6">
        <v>2</v>
      </c>
      <c r="F7" s="6">
        <v>0</v>
      </c>
      <c r="G7" s="5"/>
      <c r="H7" s="53"/>
      <c r="I7" s="87"/>
      <c r="J7" s="82">
        <f>COUNTIF(D7:I7,"V*")</f>
        <v>0</v>
      </c>
      <c r="K7" s="6">
        <f>COUNTIF(D7:I7,"&gt;=0")</f>
        <v>3</v>
      </c>
      <c r="L7" s="6">
        <v>3</v>
      </c>
      <c r="M7" s="6"/>
      <c r="N7" s="6">
        <f>J7*4+L7*0.5+K7*1</f>
        <v>4.5</v>
      </c>
      <c r="O7" s="127">
        <f>N7*50/19.5</f>
        <v>11.538461538461538</v>
      </c>
      <c r="P7" s="129"/>
      <c r="Q7" s="129"/>
      <c r="R7" s="129"/>
      <c r="S7" s="3"/>
    </row>
    <row r="8" spans="1:19" ht="24.75" customHeight="1">
      <c r="A8" s="70"/>
      <c r="B8" s="80"/>
      <c r="C8" s="86">
        <v>5</v>
      </c>
      <c r="D8" s="53"/>
      <c r="E8" s="53"/>
      <c r="F8" s="53"/>
      <c r="G8" s="6"/>
      <c r="H8" s="5"/>
      <c r="I8" s="87"/>
      <c r="J8" s="82">
        <f>COUNTIF(D8:I8,"V*")</f>
        <v>0</v>
      </c>
      <c r="K8" s="6">
        <f>COUNTIF(D8:I8,"&gt;=0")</f>
        <v>0</v>
      </c>
      <c r="L8" s="6"/>
      <c r="M8" s="6"/>
      <c r="N8" s="6">
        <f>J8*4+L8*0.5+K8*1</f>
        <v>0</v>
      </c>
      <c r="O8" s="127">
        <f>N8*50/26</f>
        <v>0</v>
      </c>
      <c r="P8" s="129"/>
      <c r="Q8" s="129"/>
      <c r="R8" s="129"/>
      <c r="S8" s="3"/>
    </row>
    <row r="9" spans="1:18" ht="24.75" customHeight="1" thickBot="1">
      <c r="A9" s="6"/>
      <c r="B9" s="81"/>
      <c r="C9" s="88"/>
      <c r="D9" s="89"/>
      <c r="E9" s="89"/>
      <c r="F9" s="89"/>
      <c r="G9" s="89"/>
      <c r="H9" s="89"/>
      <c r="I9" s="90"/>
      <c r="J9" s="82"/>
      <c r="K9" s="6"/>
      <c r="L9" s="6"/>
      <c r="M9" s="6"/>
      <c r="N9" s="6"/>
      <c r="O9" s="66"/>
      <c r="P9" s="129"/>
      <c r="Q9" s="129"/>
      <c r="R9" s="129"/>
    </row>
    <row r="10" spans="1:18" ht="14.25" customHeight="1">
      <c r="A10" s="4"/>
      <c r="B10" s="4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4"/>
      <c r="Q10" s="4"/>
      <c r="R10" s="67"/>
    </row>
    <row r="11" ht="12">
      <c r="B11" s="7" t="s">
        <v>7</v>
      </c>
    </row>
    <row r="12" spans="4:19" ht="12">
      <c r="D12" s="8">
        <v>1</v>
      </c>
      <c r="E12" s="9"/>
      <c r="F12" s="10"/>
      <c r="G12" s="9" t="s">
        <v>8</v>
      </c>
      <c r="H12" s="9"/>
      <c r="I12" s="11"/>
      <c r="J12" s="11"/>
      <c r="K12" s="9" t="s">
        <v>9</v>
      </c>
      <c r="L12" s="8"/>
      <c r="M12" s="18"/>
      <c r="N12" s="12"/>
      <c r="O12" s="8">
        <v>2</v>
      </c>
      <c r="P12" s="8"/>
      <c r="Q12" s="12"/>
      <c r="R12" s="8">
        <v>4</v>
      </c>
      <c r="S12" s="7"/>
    </row>
    <row r="13" spans="4:19" ht="12">
      <c r="D13" s="8">
        <v>2</v>
      </c>
      <c r="E13" s="9"/>
      <c r="F13" s="10"/>
      <c r="G13" s="9" t="s">
        <v>10</v>
      </c>
      <c r="H13" s="14"/>
      <c r="I13" s="15"/>
      <c r="J13" s="15"/>
      <c r="K13" s="9" t="s">
        <v>11</v>
      </c>
      <c r="L13" s="8"/>
      <c r="M13" s="18"/>
      <c r="N13" s="12"/>
      <c r="O13" s="8">
        <v>3</v>
      </c>
      <c r="P13" s="8"/>
      <c r="Q13" s="12"/>
      <c r="R13" s="8">
        <v>5</v>
      </c>
      <c r="S13" s="7"/>
    </row>
    <row r="14" spans="4:18" ht="12">
      <c r="D14" s="12"/>
      <c r="E14" s="10"/>
      <c r="F14" s="10"/>
      <c r="G14" s="10"/>
      <c r="H14" s="10"/>
      <c r="I14" s="10"/>
      <c r="J14" s="10"/>
      <c r="K14" s="10"/>
      <c r="L14" s="12"/>
      <c r="M14" s="12"/>
      <c r="N14" s="12"/>
      <c r="O14" s="12"/>
      <c r="P14" s="12"/>
      <c r="Q14" s="12"/>
      <c r="R14" s="12"/>
    </row>
    <row r="15" spans="4:19" ht="12">
      <c r="D15" s="8">
        <v>1</v>
      </c>
      <c r="E15" s="9"/>
      <c r="F15" s="10"/>
      <c r="G15" s="9" t="s">
        <v>12</v>
      </c>
      <c r="H15" s="9"/>
      <c r="I15" s="11"/>
      <c r="J15" s="11"/>
      <c r="K15" s="9" t="s">
        <v>10</v>
      </c>
      <c r="L15" s="8"/>
      <c r="M15" s="18"/>
      <c r="N15" s="12"/>
      <c r="O15" s="8">
        <v>3</v>
      </c>
      <c r="P15" s="8"/>
      <c r="Q15" s="12"/>
      <c r="R15" s="8">
        <v>4</v>
      </c>
      <c r="S15" s="7"/>
    </row>
    <row r="16" spans="4:19" ht="12">
      <c r="D16" s="8">
        <v>3</v>
      </c>
      <c r="E16" s="9"/>
      <c r="F16" s="10"/>
      <c r="G16" s="9" t="s">
        <v>9</v>
      </c>
      <c r="H16" s="9"/>
      <c r="I16" s="11"/>
      <c r="J16" s="11"/>
      <c r="K16" s="9" t="s">
        <v>11</v>
      </c>
      <c r="L16" s="8"/>
      <c r="M16" s="18"/>
      <c r="N16" s="12"/>
      <c r="O16" s="8">
        <v>5</v>
      </c>
      <c r="P16" s="8"/>
      <c r="Q16" s="12"/>
      <c r="R16" s="8">
        <v>2</v>
      </c>
      <c r="S16" s="7"/>
    </row>
    <row r="17" spans="2:19" ht="12.75" thickBot="1">
      <c r="B17" s="34"/>
      <c r="C17" s="34"/>
      <c r="D17" s="35"/>
      <c r="E17" s="36"/>
      <c r="F17" s="37"/>
      <c r="G17" s="36"/>
      <c r="H17" s="36"/>
      <c r="I17" s="37"/>
      <c r="J17" s="37"/>
      <c r="K17" s="36"/>
      <c r="L17" s="38"/>
      <c r="M17" s="38"/>
      <c r="N17" s="38"/>
      <c r="O17" s="35"/>
      <c r="P17" s="35"/>
      <c r="Q17" s="38"/>
      <c r="R17" s="38"/>
      <c r="S17" s="34"/>
    </row>
    <row r="18" ht="12">
      <c r="B18" s="39"/>
    </row>
    <row r="19" spans="2:9" ht="12">
      <c r="B19" s="76" t="s">
        <v>53</v>
      </c>
      <c r="D19" s="49" t="s">
        <v>24</v>
      </c>
      <c r="E19" s="49" t="s">
        <v>29</v>
      </c>
      <c r="F19" s="49" t="s">
        <v>54</v>
      </c>
      <c r="G19" s="49" t="s">
        <v>41</v>
      </c>
      <c r="H19" s="49" t="s">
        <v>51</v>
      </c>
      <c r="I19" s="49" t="s">
        <v>44</v>
      </c>
    </row>
    <row r="20" spans="2:9" ht="12">
      <c r="B20" s="39"/>
      <c r="D20" s="50"/>
      <c r="E20" s="50"/>
      <c r="F20" s="50"/>
      <c r="G20" s="50"/>
      <c r="H20" s="50"/>
      <c r="I20" s="50"/>
    </row>
  </sheetData>
  <sheetProtection/>
  <mergeCells count="7">
    <mergeCell ref="P9:R9"/>
    <mergeCell ref="P3:R3"/>
    <mergeCell ref="P4:R4"/>
    <mergeCell ref="P5:R5"/>
    <mergeCell ref="P6:R6"/>
    <mergeCell ref="P7:R7"/>
    <mergeCell ref="P8:R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V12" sqref="V12"/>
    </sheetView>
  </sheetViews>
  <sheetFormatPr defaultColWidth="11.421875" defaultRowHeight="12.75"/>
  <cols>
    <col min="1" max="1" width="7.140625" style="0" customWidth="1"/>
    <col min="2" max="2" width="30.00390625" style="0" customWidth="1"/>
    <col min="3" max="3" width="3.7109375" style="0" customWidth="1"/>
    <col min="4" max="14" width="5.7109375" style="0" customWidth="1"/>
    <col min="15" max="15" width="6.57421875" style="0" customWidth="1"/>
    <col min="16" max="16" width="6.7109375" style="0" customWidth="1"/>
    <col min="17" max="17" width="5.7109375" style="0" customWidth="1"/>
    <col min="18" max="18" width="20.28125" style="0" customWidth="1"/>
  </cols>
  <sheetData>
    <row r="1" spans="1:2" ht="20.25" customHeight="1">
      <c r="A1" s="20"/>
      <c r="B1" s="1" t="s">
        <v>0</v>
      </c>
    </row>
    <row r="2" spans="1:2" ht="20.25" customHeight="1" thickBot="1">
      <c r="A2" s="20"/>
      <c r="B2" s="75" t="s">
        <v>111</v>
      </c>
    </row>
    <row r="3" spans="1:18" ht="24.75" customHeight="1">
      <c r="A3" s="76" t="s">
        <v>1</v>
      </c>
      <c r="B3" s="93" t="s">
        <v>2</v>
      </c>
      <c r="C3" s="83" t="s">
        <v>3</v>
      </c>
      <c r="D3" s="84">
        <v>1</v>
      </c>
      <c r="E3" s="84">
        <v>2</v>
      </c>
      <c r="F3" s="84">
        <v>3</v>
      </c>
      <c r="G3" s="84">
        <v>4</v>
      </c>
      <c r="H3" s="84">
        <v>5</v>
      </c>
      <c r="I3" s="84">
        <v>6</v>
      </c>
      <c r="J3" s="84">
        <v>7</v>
      </c>
      <c r="K3" s="85">
        <v>8</v>
      </c>
      <c r="L3" s="82" t="s">
        <v>4</v>
      </c>
      <c r="M3" s="6" t="s">
        <v>5</v>
      </c>
      <c r="N3" s="53" t="s">
        <v>6</v>
      </c>
      <c r="O3" s="53" t="s">
        <v>91</v>
      </c>
      <c r="P3" s="66" t="s">
        <v>20</v>
      </c>
      <c r="Q3" s="135" t="s">
        <v>58</v>
      </c>
      <c r="R3" s="135"/>
    </row>
    <row r="4" spans="1:18" ht="24.75" customHeight="1">
      <c r="A4" s="70" t="s">
        <v>14</v>
      </c>
      <c r="B4" s="80" t="s">
        <v>82</v>
      </c>
      <c r="C4" s="86">
        <v>1</v>
      </c>
      <c r="D4" s="5"/>
      <c r="E4" s="53" t="s">
        <v>125</v>
      </c>
      <c r="F4" s="53">
        <v>4</v>
      </c>
      <c r="G4" s="53" t="s">
        <v>4</v>
      </c>
      <c r="H4" s="53">
        <v>3</v>
      </c>
      <c r="I4" s="53">
        <v>3</v>
      </c>
      <c r="J4" s="53"/>
      <c r="K4" s="96"/>
      <c r="L4" s="82">
        <f>COUNTIF(D4:K4,"V*")</f>
        <v>2</v>
      </c>
      <c r="M4" s="6">
        <f>COUNTIF(D4:K4,"&gt;=0")</f>
        <v>3</v>
      </c>
      <c r="N4" s="6">
        <v>19</v>
      </c>
      <c r="O4" s="6">
        <f aca="true" t="shared" si="0" ref="O4:O11">L4*4+N4*0.5+M4*1</f>
        <v>20.5</v>
      </c>
      <c r="P4" s="127">
        <f>O4*50/32.5</f>
        <v>31.53846153846154</v>
      </c>
      <c r="Q4" s="134"/>
      <c r="R4" s="134"/>
    </row>
    <row r="5" spans="1:18" ht="24.75" customHeight="1">
      <c r="A5" s="70" t="s">
        <v>13</v>
      </c>
      <c r="B5" s="120" t="s">
        <v>81</v>
      </c>
      <c r="C5" s="86">
        <v>2</v>
      </c>
      <c r="D5" s="6">
        <v>1</v>
      </c>
      <c r="E5" s="5"/>
      <c r="F5" s="6" t="s">
        <v>4</v>
      </c>
      <c r="G5" s="6" t="s">
        <v>4</v>
      </c>
      <c r="H5" s="6">
        <v>1</v>
      </c>
      <c r="I5" s="6">
        <v>2</v>
      </c>
      <c r="J5" s="6"/>
      <c r="K5" s="87"/>
      <c r="L5" s="82">
        <f aca="true" t="shared" si="1" ref="L5:L11">COUNTIF(D5:K5,"V*")</f>
        <v>2</v>
      </c>
      <c r="M5" s="6">
        <f aca="true" t="shared" si="2" ref="M5:M11">COUNTIF(D5:K5,"&gt;=0")</f>
        <v>3</v>
      </c>
      <c r="N5" s="6">
        <v>15</v>
      </c>
      <c r="O5" s="6">
        <f t="shared" si="0"/>
        <v>18.5</v>
      </c>
      <c r="P5" s="127">
        <f aca="true" t="shared" si="3" ref="P5:P11">O5*50/32.5</f>
        <v>28.46153846153846</v>
      </c>
      <c r="Q5" s="134"/>
      <c r="R5" s="134"/>
    </row>
    <row r="6" spans="1:18" ht="24.75" customHeight="1">
      <c r="A6" s="70" t="s">
        <v>13</v>
      </c>
      <c r="B6" s="80" t="s">
        <v>115</v>
      </c>
      <c r="C6" s="86">
        <v>3</v>
      </c>
      <c r="D6" s="6" t="s">
        <v>4</v>
      </c>
      <c r="E6" s="6">
        <v>1</v>
      </c>
      <c r="F6" s="5"/>
      <c r="G6" s="6" t="s">
        <v>4</v>
      </c>
      <c r="H6" s="6">
        <v>2</v>
      </c>
      <c r="I6" s="6" t="s">
        <v>4</v>
      </c>
      <c r="J6" s="6"/>
      <c r="K6" s="87"/>
      <c r="L6" s="82">
        <f t="shared" si="1"/>
        <v>3</v>
      </c>
      <c r="M6" s="6">
        <f t="shared" si="2"/>
        <v>2</v>
      </c>
      <c r="N6" s="6">
        <v>18</v>
      </c>
      <c r="O6" s="6">
        <f t="shared" si="0"/>
        <v>23</v>
      </c>
      <c r="P6" s="127">
        <f t="shared" si="3"/>
        <v>35.38461538461539</v>
      </c>
      <c r="Q6" s="134"/>
      <c r="R6" s="134"/>
    </row>
    <row r="7" spans="1:18" ht="24.75" customHeight="1">
      <c r="A7" s="70" t="s">
        <v>13</v>
      </c>
      <c r="B7" s="95" t="s">
        <v>112</v>
      </c>
      <c r="C7" s="86">
        <v>4</v>
      </c>
      <c r="D7" s="6">
        <v>4</v>
      </c>
      <c r="E7" s="6">
        <v>3</v>
      </c>
      <c r="F7" s="6">
        <v>4</v>
      </c>
      <c r="G7" s="5"/>
      <c r="H7" s="6">
        <v>3</v>
      </c>
      <c r="I7" s="6" t="s">
        <v>4</v>
      </c>
      <c r="J7" s="6"/>
      <c r="K7" s="87"/>
      <c r="L7" s="82">
        <f t="shared" si="1"/>
        <v>1</v>
      </c>
      <c r="M7" s="6">
        <f t="shared" si="2"/>
        <v>4</v>
      </c>
      <c r="N7" s="6">
        <v>19</v>
      </c>
      <c r="O7" s="6">
        <f t="shared" si="0"/>
        <v>17.5</v>
      </c>
      <c r="P7" s="127">
        <f t="shared" si="3"/>
        <v>26.923076923076923</v>
      </c>
      <c r="Q7" s="134"/>
      <c r="R7" s="134"/>
    </row>
    <row r="8" spans="1:18" ht="24.75" customHeight="1">
      <c r="A8" s="70" t="s">
        <v>14</v>
      </c>
      <c r="B8" s="80" t="s">
        <v>113</v>
      </c>
      <c r="C8" s="86">
        <v>5</v>
      </c>
      <c r="D8" s="6" t="s">
        <v>4</v>
      </c>
      <c r="E8" s="6" t="s">
        <v>4</v>
      </c>
      <c r="F8" s="6" t="s">
        <v>4</v>
      </c>
      <c r="G8" s="6" t="s">
        <v>4</v>
      </c>
      <c r="H8" s="5"/>
      <c r="I8" s="6" t="s">
        <v>4</v>
      </c>
      <c r="J8" s="6"/>
      <c r="K8" s="87"/>
      <c r="L8" s="82">
        <f t="shared" si="1"/>
        <v>5</v>
      </c>
      <c r="M8" s="6">
        <f t="shared" si="2"/>
        <v>0</v>
      </c>
      <c r="N8" s="6">
        <v>25</v>
      </c>
      <c r="O8" s="6">
        <f t="shared" si="0"/>
        <v>32.5</v>
      </c>
      <c r="P8" s="127">
        <f t="shared" si="3"/>
        <v>50</v>
      </c>
      <c r="Q8" s="134"/>
      <c r="R8" s="134"/>
    </row>
    <row r="9" spans="1:18" ht="24.75" customHeight="1">
      <c r="A9" s="70" t="s">
        <v>13</v>
      </c>
      <c r="B9" s="80" t="s">
        <v>114</v>
      </c>
      <c r="C9" s="86">
        <v>6</v>
      </c>
      <c r="D9" s="6" t="s">
        <v>4</v>
      </c>
      <c r="E9" s="6" t="s">
        <v>4</v>
      </c>
      <c r="F9" s="6">
        <v>1</v>
      </c>
      <c r="G9" s="6">
        <v>4</v>
      </c>
      <c r="H9" s="6">
        <v>4</v>
      </c>
      <c r="I9" s="5"/>
      <c r="J9" s="6"/>
      <c r="K9" s="87"/>
      <c r="L9" s="82">
        <f t="shared" si="1"/>
        <v>2</v>
      </c>
      <c r="M9" s="6">
        <f t="shared" si="2"/>
        <v>3</v>
      </c>
      <c r="N9" s="6">
        <v>19</v>
      </c>
      <c r="O9" s="6">
        <f t="shared" si="0"/>
        <v>20.5</v>
      </c>
      <c r="P9" s="127">
        <f t="shared" si="3"/>
        <v>31.53846153846154</v>
      </c>
      <c r="Q9" s="134"/>
      <c r="R9" s="134"/>
    </row>
    <row r="10" spans="1:18" ht="24.75" customHeight="1">
      <c r="A10" s="70"/>
      <c r="B10" s="80"/>
      <c r="C10" s="86">
        <v>7</v>
      </c>
      <c r="D10" s="6"/>
      <c r="E10" s="6"/>
      <c r="F10" s="6"/>
      <c r="G10" s="6"/>
      <c r="H10" s="6"/>
      <c r="I10" s="6"/>
      <c r="J10" s="5"/>
      <c r="K10" s="87"/>
      <c r="L10" s="82">
        <f t="shared" si="1"/>
        <v>0</v>
      </c>
      <c r="M10" s="6">
        <f t="shared" si="2"/>
        <v>0</v>
      </c>
      <c r="N10" s="6"/>
      <c r="O10" s="6">
        <f t="shared" si="0"/>
        <v>0</v>
      </c>
      <c r="P10" s="127">
        <f t="shared" si="3"/>
        <v>0</v>
      </c>
      <c r="Q10" s="134"/>
      <c r="R10" s="134"/>
    </row>
    <row r="11" spans="1:18" ht="24.75" customHeight="1" thickBot="1">
      <c r="A11" s="70"/>
      <c r="B11" s="80"/>
      <c r="C11" s="88">
        <v>8</v>
      </c>
      <c r="D11" s="89"/>
      <c r="E11" s="89"/>
      <c r="F11" s="89"/>
      <c r="G11" s="89"/>
      <c r="H11" s="89"/>
      <c r="I11" s="89"/>
      <c r="J11" s="97"/>
      <c r="K11" s="90"/>
      <c r="L11" s="82">
        <f t="shared" si="1"/>
        <v>0</v>
      </c>
      <c r="M11" s="6">
        <f t="shared" si="2"/>
        <v>0</v>
      </c>
      <c r="N11" s="6"/>
      <c r="O11" s="6">
        <f t="shared" si="0"/>
        <v>0</v>
      </c>
      <c r="P11" s="127">
        <f t="shared" si="3"/>
        <v>0</v>
      </c>
      <c r="Q11" s="134"/>
      <c r="R11" s="134"/>
    </row>
    <row r="12" spans="10:17" ht="12">
      <c r="J12" s="43"/>
      <c r="Q12" s="43"/>
    </row>
    <row r="13" spans="2:19" ht="12">
      <c r="B13" s="39"/>
      <c r="D13" s="47" t="s">
        <v>24</v>
      </c>
      <c r="E13" s="47" t="s">
        <v>25</v>
      </c>
      <c r="F13" s="47" t="s">
        <v>26</v>
      </c>
      <c r="G13" s="47" t="s">
        <v>27</v>
      </c>
      <c r="H13" s="47" t="s">
        <v>28</v>
      </c>
      <c r="I13" s="47" t="s">
        <v>29</v>
      </c>
      <c r="J13" s="47" t="s">
        <v>30</v>
      </c>
      <c r="K13" s="47" t="s">
        <v>31</v>
      </c>
      <c r="L13" s="47" t="s">
        <v>32</v>
      </c>
      <c r="M13" s="47" t="s">
        <v>33</v>
      </c>
      <c r="N13" s="47" t="s">
        <v>34</v>
      </c>
      <c r="O13" s="47" t="s">
        <v>35</v>
      </c>
      <c r="P13" s="47" t="s">
        <v>36</v>
      </c>
      <c r="Q13" s="47" t="s">
        <v>37</v>
      </c>
      <c r="R13" s="17"/>
      <c r="S13" s="4"/>
    </row>
    <row r="14" spans="2:19" ht="12">
      <c r="B14" s="76" t="s">
        <v>38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6"/>
      <c r="O14" s="47"/>
      <c r="P14" s="47"/>
      <c r="Q14" s="47"/>
      <c r="R14" s="17"/>
      <c r="S14" s="4"/>
    </row>
    <row r="15" spans="2:20" ht="12">
      <c r="B15" s="39"/>
      <c r="D15" s="17"/>
      <c r="E15" s="17"/>
      <c r="F15" s="25"/>
      <c r="G15" s="25"/>
      <c r="H15" s="25"/>
      <c r="I15" s="25"/>
      <c r="J15" s="25"/>
      <c r="K15" s="48" t="s">
        <v>39</v>
      </c>
      <c r="L15" s="48" t="s">
        <v>40</v>
      </c>
      <c r="M15" s="48" t="s">
        <v>41</v>
      </c>
      <c r="N15" s="48" t="s">
        <v>42</v>
      </c>
      <c r="O15" s="48" t="s">
        <v>43</v>
      </c>
      <c r="P15" s="48" t="s">
        <v>44</v>
      </c>
      <c r="Q15" s="48" t="s">
        <v>45</v>
      </c>
      <c r="R15" s="17"/>
      <c r="T15" s="68"/>
    </row>
    <row r="16" spans="2:21" ht="12">
      <c r="B16" s="39"/>
      <c r="D16" s="17"/>
      <c r="E16" s="17"/>
      <c r="F16" s="17"/>
      <c r="G16" s="17"/>
      <c r="H16" s="17"/>
      <c r="I16" s="17"/>
      <c r="J16" s="17"/>
      <c r="K16" s="47"/>
      <c r="L16" s="47"/>
      <c r="M16" s="47"/>
      <c r="N16" s="47"/>
      <c r="O16" s="47"/>
      <c r="P16" s="47"/>
      <c r="Q16" s="47"/>
      <c r="R16" s="17"/>
      <c r="U16" s="4"/>
    </row>
    <row r="17" spans="2:18" ht="12">
      <c r="B17" s="39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2:18" ht="12">
      <c r="B18" s="76" t="s">
        <v>21</v>
      </c>
      <c r="D18" s="49" t="s">
        <v>44</v>
      </c>
      <c r="E18" s="49" t="s">
        <v>46</v>
      </c>
      <c r="F18" s="49" t="s">
        <v>29</v>
      </c>
      <c r="G18" s="49" t="s">
        <v>47</v>
      </c>
      <c r="H18" s="49" t="s">
        <v>35</v>
      </c>
      <c r="I18" s="49" t="s">
        <v>48</v>
      </c>
      <c r="J18" s="49" t="s">
        <v>25</v>
      </c>
      <c r="K18" s="49" t="s">
        <v>24</v>
      </c>
      <c r="L18" s="49" t="s">
        <v>49</v>
      </c>
      <c r="M18" s="49" t="s">
        <v>40</v>
      </c>
      <c r="N18" s="49" t="s">
        <v>50</v>
      </c>
      <c r="O18" s="49" t="s">
        <v>26</v>
      </c>
      <c r="P18" s="49" t="s">
        <v>31</v>
      </c>
      <c r="Q18" s="49" t="s">
        <v>51</v>
      </c>
      <c r="R18" s="49" t="s">
        <v>33</v>
      </c>
    </row>
    <row r="19" spans="2:18" ht="12">
      <c r="B19" s="39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2:18" ht="12">
      <c r="B20" s="39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2:18" ht="12">
      <c r="B21" s="39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2:18" ht="12">
      <c r="B22" s="76" t="s">
        <v>7</v>
      </c>
      <c r="D22" s="49" t="s">
        <v>44</v>
      </c>
      <c r="E22" s="49" t="s">
        <v>51</v>
      </c>
      <c r="F22" s="49" t="s">
        <v>31</v>
      </c>
      <c r="G22" s="49" t="s">
        <v>29</v>
      </c>
      <c r="H22" s="49" t="s">
        <v>46</v>
      </c>
      <c r="I22" s="49" t="s">
        <v>24</v>
      </c>
      <c r="J22" s="49" t="s">
        <v>25</v>
      </c>
      <c r="K22" s="49" t="s">
        <v>52</v>
      </c>
      <c r="L22" s="49" t="s">
        <v>39</v>
      </c>
      <c r="M22" s="49" t="s">
        <v>50</v>
      </c>
      <c r="N22" s="17"/>
      <c r="O22" s="17"/>
      <c r="P22" s="17"/>
      <c r="Q22" s="17"/>
      <c r="R22" s="17"/>
    </row>
    <row r="23" spans="2:18" ht="12">
      <c r="B23" s="39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17"/>
      <c r="O23" s="17"/>
      <c r="P23" s="17"/>
      <c r="Q23" s="17"/>
      <c r="R23" s="17"/>
    </row>
    <row r="24" spans="2:18" ht="12">
      <c r="B24" s="39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2:18" ht="12">
      <c r="B25" s="39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2:18" ht="12">
      <c r="B26" s="76" t="s">
        <v>53</v>
      </c>
      <c r="D26" s="49" t="s">
        <v>24</v>
      </c>
      <c r="E26" s="49" t="s">
        <v>29</v>
      </c>
      <c r="F26" s="49" t="s">
        <v>54</v>
      </c>
      <c r="G26" s="49" t="s">
        <v>41</v>
      </c>
      <c r="H26" s="49" t="s">
        <v>51</v>
      </c>
      <c r="I26" s="49" t="s">
        <v>44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2:18" ht="12">
      <c r="B27" s="39"/>
      <c r="D27" s="50"/>
      <c r="E27" s="50"/>
      <c r="F27" s="50"/>
      <c r="G27" s="50"/>
      <c r="H27" s="50"/>
      <c r="I27" s="50"/>
      <c r="J27" s="51"/>
      <c r="K27" s="51"/>
      <c r="L27" s="51"/>
      <c r="M27" s="51"/>
      <c r="N27" s="51"/>
      <c r="O27" s="51"/>
      <c r="P27" s="51"/>
      <c r="Q27" s="51"/>
      <c r="R27" s="51"/>
    </row>
  </sheetData>
  <sheetProtection/>
  <mergeCells count="9">
    <mergeCell ref="Q7:R7"/>
    <mergeCell ref="Q8:R8"/>
    <mergeCell ref="Q9:R9"/>
    <mergeCell ref="Q10:R10"/>
    <mergeCell ref="Q11:R11"/>
    <mergeCell ref="Q3:R3"/>
    <mergeCell ref="Q4:R4"/>
    <mergeCell ref="Q5:R5"/>
    <mergeCell ref="Q6:R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21"/>
  <sheetViews>
    <sheetView zoomScalePageLayoutView="0" workbookViewId="0" topLeftCell="A1">
      <selection activeCell="D35" sqref="D35"/>
    </sheetView>
  </sheetViews>
  <sheetFormatPr defaultColWidth="11.421875" defaultRowHeight="12.75"/>
  <sheetData>
    <row r="2" ht="12.75">
      <c r="A2" s="20" t="s">
        <v>123</v>
      </c>
    </row>
    <row r="3" ht="12">
      <c r="A3" s="19" t="s">
        <v>124</v>
      </c>
    </row>
    <row r="4" ht="12">
      <c r="A4" s="19" t="s">
        <v>84</v>
      </c>
    </row>
    <row r="5" ht="12">
      <c r="A5" s="19" t="s">
        <v>85</v>
      </c>
    </row>
    <row r="6" ht="12">
      <c r="A6" s="19" t="s">
        <v>86</v>
      </c>
    </row>
    <row r="7" ht="12">
      <c r="A7" s="19" t="s">
        <v>87</v>
      </c>
    </row>
    <row r="9" ht="12.75">
      <c r="A9" s="20" t="s">
        <v>118</v>
      </c>
    </row>
    <row r="10" ht="12">
      <c r="A10" s="19" t="s">
        <v>119</v>
      </c>
    </row>
    <row r="11" ht="12">
      <c r="A11" t="s">
        <v>120</v>
      </c>
    </row>
    <row r="12" ht="12">
      <c r="A12" t="s">
        <v>121</v>
      </c>
    </row>
    <row r="14" ht="12.75">
      <c r="A14" s="20" t="s">
        <v>116</v>
      </c>
    </row>
    <row r="15" ht="12">
      <c r="A15" t="s">
        <v>117</v>
      </c>
    </row>
    <row r="17" ht="12.75">
      <c r="A17" s="20" t="s">
        <v>88</v>
      </c>
    </row>
    <row r="18" ht="12">
      <c r="A18" t="s">
        <v>57</v>
      </c>
    </row>
    <row r="19" ht="12">
      <c r="A19" s="19" t="s">
        <v>89</v>
      </c>
    </row>
    <row r="20" ht="12">
      <c r="A20" s="19" t="s">
        <v>90</v>
      </c>
    </row>
    <row r="21" ht="12">
      <c r="A21" s="19" t="s">
        <v>122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2"/>
  <sheetViews>
    <sheetView zoomScale="105" zoomScaleNormal="105" zoomScalePageLayoutView="0" workbookViewId="0" topLeftCell="A1">
      <selection activeCell="X9" sqref="X9"/>
    </sheetView>
  </sheetViews>
  <sheetFormatPr defaultColWidth="11.421875" defaultRowHeight="12.75"/>
  <cols>
    <col min="1" max="1" width="7.140625" style="0" customWidth="1"/>
    <col min="2" max="2" width="30.00390625" style="0" customWidth="1"/>
    <col min="3" max="3" width="3.7109375" style="0" customWidth="1"/>
    <col min="4" max="14" width="5.7109375" style="0" customWidth="1"/>
    <col min="15" max="15" width="6.57421875" style="0" customWidth="1"/>
    <col min="16" max="16" width="6.7109375" style="0" customWidth="1"/>
    <col min="17" max="18" width="5.7109375" style="0" customWidth="1"/>
  </cols>
  <sheetData>
    <row r="1" spans="1:2" ht="20.25" customHeight="1">
      <c r="A1" s="20"/>
      <c r="B1" s="1" t="s">
        <v>0</v>
      </c>
    </row>
    <row r="2" spans="1:2" ht="12.75" customHeight="1" thickBot="1">
      <c r="A2" s="20"/>
      <c r="B2" s="75"/>
    </row>
    <row r="3" spans="1:19" ht="24.75" customHeight="1">
      <c r="A3" s="113" t="s">
        <v>1</v>
      </c>
      <c r="B3" s="85" t="s">
        <v>2</v>
      </c>
      <c r="C3" s="83" t="s">
        <v>3</v>
      </c>
      <c r="D3" s="84">
        <v>1</v>
      </c>
      <c r="E3" s="84">
        <v>2</v>
      </c>
      <c r="F3" s="84">
        <v>3</v>
      </c>
      <c r="G3" s="84">
        <v>4</v>
      </c>
      <c r="H3" s="84">
        <v>5</v>
      </c>
      <c r="I3" s="84">
        <v>6</v>
      </c>
      <c r="J3" s="84">
        <v>7</v>
      </c>
      <c r="K3" s="85">
        <v>8</v>
      </c>
      <c r="L3" s="83" t="s">
        <v>4</v>
      </c>
      <c r="M3" s="84" t="s">
        <v>5</v>
      </c>
      <c r="N3" s="110" t="s">
        <v>6</v>
      </c>
      <c r="O3" s="110" t="s">
        <v>91</v>
      </c>
      <c r="P3" s="111" t="s">
        <v>20</v>
      </c>
      <c r="Q3" s="139" t="s">
        <v>58</v>
      </c>
      <c r="R3" s="139"/>
      <c r="S3" s="140"/>
    </row>
    <row r="4" spans="1:19" ht="24.75" customHeight="1">
      <c r="A4" s="114"/>
      <c r="B4" s="115"/>
      <c r="C4" s="86">
        <v>1</v>
      </c>
      <c r="D4" s="5"/>
      <c r="E4" s="53"/>
      <c r="F4" s="53"/>
      <c r="G4" s="53"/>
      <c r="H4" s="53"/>
      <c r="I4" s="53"/>
      <c r="J4" s="53"/>
      <c r="K4" s="96"/>
      <c r="L4" s="86">
        <f>COUNTIF(E4:K4,"V*")</f>
        <v>0</v>
      </c>
      <c r="M4" s="6">
        <f>COUNTIF(E4:K4,"&gt;=0")</f>
        <v>0</v>
      </c>
      <c r="N4" s="6"/>
      <c r="O4" s="6">
        <f aca="true" t="shared" si="0" ref="O4:O11">L4*4+N4*0.5+M4*1</f>
        <v>0</v>
      </c>
      <c r="P4" s="109">
        <f>O4*50/39</f>
        <v>0</v>
      </c>
      <c r="Q4" s="135"/>
      <c r="R4" s="135"/>
      <c r="S4" s="136"/>
    </row>
    <row r="5" spans="1:19" ht="24.75" customHeight="1">
      <c r="A5" s="114"/>
      <c r="B5" s="116"/>
      <c r="C5" s="86">
        <v>2</v>
      </c>
      <c r="D5" s="6"/>
      <c r="E5" s="5"/>
      <c r="F5" s="6"/>
      <c r="G5" s="6"/>
      <c r="H5" s="6"/>
      <c r="I5" s="6"/>
      <c r="J5" s="6"/>
      <c r="K5" s="87"/>
      <c r="L5" s="86">
        <f aca="true" t="shared" si="1" ref="L5:L11">COUNTIF(E5:K5,"V*")</f>
        <v>0</v>
      </c>
      <c r="M5" s="6">
        <f aca="true" t="shared" si="2" ref="M5:M11">COUNTIF(E5:K5,"&gt;=0")</f>
        <v>0</v>
      </c>
      <c r="N5" s="6"/>
      <c r="O5" s="6">
        <f t="shared" si="0"/>
        <v>0</v>
      </c>
      <c r="P5" s="109">
        <f aca="true" t="shared" si="3" ref="P5:P11">O5*50/39</f>
        <v>0</v>
      </c>
      <c r="Q5" s="135"/>
      <c r="R5" s="135"/>
      <c r="S5" s="136"/>
    </row>
    <row r="6" spans="1:19" ht="24.75" customHeight="1">
      <c r="A6" s="114"/>
      <c r="B6" s="117"/>
      <c r="C6" s="86">
        <v>3</v>
      </c>
      <c r="D6" s="6"/>
      <c r="E6" s="6"/>
      <c r="F6" s="5"/>
      <c r="G6" s="6"/>
      <c r="H6" s="6"/>
      <c r="I6" s="6"/>
      <c r="J6" s="6"/>
      <c r="K6" s="87"/>
      <c r="L6" s="86">
        <f t="shared" si="1"/>
        <v>0</v>
      </c>
      <c r="M6" s="6">
        <f t="shared" si="2"/>
        <v>0</v>
      </c>
      <c r="N6" s="6"/>
      <c r="O6" s="6">
        <f t="shared" si="0"/>
        <v>0</v>
      </c>
      <c r="P6" s="109">
        <f t="shared" si="3"/>
        <v>0</v>
      </c>
      <c r="Q6" s="135"/>
      <c r="R6" s="135"/>
      <c r="S6" s="136"/>
    </row>
    <row r="7" spans="1:19" ht="24.75" customHeight="1">
      <c r="A7" s="114"/>
      <c r="B7" s="117"/>
      <c r="C7" s="86">
        <v>4</v>
      </c>
      <c r="D7" s="6"/>
      <c r="E7" s="6"/>
      <c r="F7" s="6"/>
      <c r="G7" s="5"/>
      <c r="H7" s="6"/>
      <c r="I7" s="6"/>
      <c r="J7" s="6"/>
      <c r="K7" s="87"/>
      <c r="L7" s="86">
        <f t="shared" si="1"/>
        <v>0</v>
      </c>
      <c r="M7" s="6">
        <f t="shared" si="2"/>
        <v>0</v>
      </c>
      <c r="N7" s="6"/>
      <c r="O7" s="6">
        <f t="shared" si="0"/>
        <v>0</v>
      </c>
      <c r="P7" s="109">
        <f t="shared" si="3"/>
        <v>0</v>
      </c>
      <c r="Q7" s="135"/>
      <c r="R7" s="135"/>
      <c r="S7" s="136"/>
    </row>
    <row r="8" spans="1:19" ht="24.75" customHeight="1">
      <c r="A8" s="114"/>
      <c r="B8" s="115"/>
      <c r="C8" s="86">
        <v>5</v>
      </c>
      <c r="D8" s="6"/>
      <c r="E8" s="6"/>
      <c r="F8" s="6"/>
      <c r="G8" s="6"/>
      <c r="H8" s="5"/>
      <c r="I8" s="6"/>
      <c r="J8" s="6"/>
      <c r="K8" s="87"/>
      <c r="L8" s="86">
        <f t="shared" si="1"/>
        <v>0</v>
      </c>
      <c r="M8" s="6">
        <f t="shared" si="2"/>
        <v>0</v>
      </c>
      <c r="N8" s="6"/>
      <c r="O8" s="6">
        <f t="shared" si="0"/>
        <v>0</v>
      </c>
      <c r="P8" s="109">
        <f t="shared" si="3"/>
        <v>0</v>
      </c>
      <c r="Q8" s="135"/>
      <c r="R8" s="135"/>
      <c r="S8" s="136"/>
    </row>
    <row r="9" spans="1:19" ht="24.75" customHeight="1">
      <c r="A9" s="114"/>
      <c r="B9" s="115"/>
      <c r="C9" s="86">
        <v>6</v>
      </c>
      <c r="D9" s="6"/>
      <c r="E9" s="6"/>
      <c r="F9" s="6"/>
      <c r="G9" s="6"/>
      <c r="H9" s="6"/>
      <c r="I9" s="5"/>
      <c r="J9" s="6"/>
      <c r="K9" s="87"/>
      <c r="L9" s="86">
        <f t="shared" si="1"/>
        <v>0</v>
      </c>
      <c r="M9" s="6">
        <f t="shared" si="2"/>
        <v>0</v>
      </c>
      <c r="N9" s="6"/>
      <c r="O9" s="6">
        <f t="shared" si="0"/>
        <v>0</v>
      </c>
      <c r="P9" s="109">
        <f t="shared" si="3"/>
        <v>0</v>
      </c>
      <c r="Q9" s="135"/>
      <c r="R9" s="135"/>
      <c r="S9" s="136"/>
    </row>
    <row r="10" spans="1:19" ht="24.75" customHeight="1">
      <c r="A10" s="114"/>
      <c r="B10" s="115"/>
      <c r="C10" s="86">
        <v>7</v>
      </c>
      <c r="D10" s="6"/>
      <c r="E10" s="6"/>
      <c r="F10" s="6"/>
      <c r="G10" s="6"/>
      <c r="H10" s="6"/>
      <c r="I10" s="6"/>
      <c r="J10" s="5"/>
      <c r="K10" s="87"/>
      <c r="L10" s="86">
        <f t="shared" si="1"/>
        <v>0</v>
      </c>
      <c r="M10" s="6">
        <f t="shared" si="2"/>
        <v>0</v>
      </c>
      <c r="N10" s="6"/>
      <c r="O10" s="6">
        <f t="shared" si="0"/>
        <v>0</v>
      </c>
      <c r="P10" s="109">
        <f t="shared" si="3"/>
        <v>0</v>
      </c>
      <c r="Q10" s="135"/>
      <c r="R10" s="135"/>
      <c r="S10" s="136"/>
    </row>
    <row r="11" spans="1:19" ht="24.75" customHeight="1" thickBot="1">
      <c r="A11" s="118"/>
      <c r="B11" s="119"/>
      <c r="C11" s="88">
        <v>8</v>
      </c>
      <c r="D11" s="89"/>
      <c r="E11" s="89"/>
      <c r="F11" s="89"/>
      <c r="G11" s="89"/>
      <c r="H11" s="89"/>
      <c r="I11" s="89"/>
      <c r="J11" s="97"/>
      <c r="K11" s="90"/>
      <c r="L11" s="88">
        <f t="shared" si="1"/>
        <v>0</v>
      </c>
      <c r="M11" s="89">
        <f t="shared" si="2"/>
        <v>0</v>
      </c>
      <c r="N11" s="89"/>
      <c r="O11" s="89">
        <f t="shared" si="0"/>
        <v>0</v>
      </c>
      <c r="P11" s="112">
        <f t="shared" si="3"/>
        <v>0</v>
      </c>
      <c r="Q11" s="137"/>
      <c r="R11" s="137"/>
      <c r="S11" s="138"/>
    </row>
    <row r="12" spans="1:18" ht="12.75" customHeight="1">
      <c r="A12" s="104"/>
      <c r="B12" s="105"/>
      <c r="C12" s="27"/>
      <c r="D12" s="27"/>
      <c r="E12" s="27"/>
      <c r="F12" s="27"/>
      <c r="G12" s="27"/>
      <c r="H12" s="27"/>
      <c r="I12" s="27"/>
      <c r="J12" s="4"/>
      <c r="K12" s="106"/>
      <c r="L12" s="27"/>
      <c r="M12" s="27"/>
      <c r="N12" s="27"/>
      <c r="O12" s="27"/>
      <c r="P12" s="107"/>
      <c r="Q12" s="108"/>
      <c r="R12" s="27"/>
    </row>
    <row r="13" spans="1:18" ht="12.75" customHeight="1">
      <c r="A13" s="104"/>
      <c r="B13" s="7" t="s">
        <v>67</v>
      </c>
      <c r="D13" s="47" t="s">
        <v>29</v>
      </c>
      <c r="E13" s="47" t="s">
        <v>59</v>
      </c>
      <c r="F13" s="47" t="s">
        <v>60</v>
      </c>
      <c r="G13" s="47" t="s">
        <v>61</v>
      </c>
      <c r="H13" s="47" t="s">
        <v>44</v>
      </c>
      <c r="I13" s="47" t="s">
        <v>51</v>
      </c>
      <c r="J13" s="47" t="s">
        <v>47</v>
      </c>
      <c r="K13" s="47" t="s">
        <v>62</v>
      </c>
      <c r="L13" s="47" t="s">
        <v>52</v>
      </c>
      <c r="M13" s="47" t="s">
        <v>63</v>
      </c>
      <c r="N13" s="47" t="s">
        <v>64</v>
      </c>
      <c r="O13" s="47" t="s">
        <v>30</v>
      </c>
      <c r="P13" s="47" t="s">
        <v>50</v>
      </c>
      <c r="Q13" s="47" t="s">
        <v>65</v>
      </c>
      <c r="R13" s="47" t="s">
        <v>66</v>
      </c>
    </row>
    <row r="14" spans="1:18" ht="12.75" customHeight="1">
      <c r="A14" s="104"/>
      <c r="D14" s="57"/>
      <c r="E14" s="57"/>
      <c r="F14" s="57"/>
      <c r="G14" s="57"/>
      <c r="H14" s="57"/>
      <c r="I14" s="57"/>
      <c r="J14" s="57"/>
      <c r="K14" s="57"/>
      <c r="L14" s="47"/>
      <c r="M14" s="47"/>
      <c r="N14" s="47"/>
      <c r="O14" s="6"/>
      <c r="P14" s="47"/>
      <c r="Q14" s="47"/>
      <c r="R14" s="47"/>
    </row>
    <row r="15" spans="1:18" ht="12.75" customHeight="1">
      <c r="A15" s="104"/>
      <c r="D15" s="47" t="s">
        <v>68</v>
      </c>
      <c r="E15" s="47" t="s">
        <v>69</v>
      </c>
      <c r="F15" s="47" t="s">
        <v>28</v>
      </c>
      <c r="G15" s="47" t="s">
        <v>70</v>
      </c>
      <c r="H15" s="47" t="s">
        <v>71</v>
      </c>
      <c r="I15" s="47" t="s">
        <v>72</v>
      </c>
      <c r="J15" s="47" t="s">
        <v>73</v>
      </c>
      <c r="K15" s="47" t="s">
        <v>39</v>
      </c>
      <c r="L15" s="47" t="s">
        <v>74</v>
      </c>
      <c r="M15" s="47" t="s">
        <v>36</v>
      </c>
      <c r="N15" s="47" t="s">
        <v>75</v>
      </c>
      <c r="O15" s="47" t="s">
        <v>37</v>
      </c>
      <c r="P15" s="47" t="s">
        <v>54</v>
      </c>
      <c r="Q15" s="102"/>
      <c r="R15" s="103"/>
    </row>
    <row r="16" spans="1:18" ht="12.75" customHeight="1">
      <c r="A16" s="104"/>
      <c r="D16" s="47"/>
      <c r="E16" s="47"/>
      <c r="F16" s="47"/>
      <c r="G16" s="47"/>
      <c r="H16" s="47"/>
      <c r="I16" s="47"/>
      <c r="J16" s="47"/>
      <c r="K16" s="47"/>
      <c r="L16" s="58"/>
      <c r="M16" s="47"/>
      <c r="N16" s="47"/>
      <c r="O16" s="47"/>
      <c r="P16" s="47"/>
      <c r="Q16" s="16"/>
      <c r="R16" s="45"/>
    </row>
    <row r="17" spans="10:17" ht="12">
      <c r="J17" s="43"/>
      <c r="Q17" s="43"/>
    </row>
    <row r="18" spans="2:19" ht="12">
      <c r="B18" s="39"/>
      <c r="D18" s="47" t="s">
        <v>24</v>
      </c>
      <c r="E18" s="47" t="s">
        <v>25</v>
      </c>
      <c r="F18" s="47" t="s">
        <v>26</v>
      </c>
      <c r="G18" s="47" t="s">
        <v>27</v>
      </c>
      <c r="H18" s="47" t="s">
        <v>28</v>
      </c>
      <c r="I18" s="47" t="s">
        <v>29</v>
      </c>
      <c r="J18" s="47" t="s">
        <v>30</v>
      </c>
      <c r="K18" s="47" t="s">
        <v>31</v>
      </c>
      <c r="L18" s="47" t="s">
        <v>32</v>
      </c>
      <c r="M18" s="47" t="s">
        <v>33</v>
      </c>
      <c r="N18" s="47" t="s">
        <v>34</v>
      </c>
      <c r="O18" s="47" t="s">
        <v>35</v>
      </c>
      <c r="P18" s="47" t="s">
        <v>36</v>
      </c>
      <c r="Q18" s="47" t="s">
        <v>37</v>
      </c>
      <c r="R18" s="17"/>
      <c r="S18" s="4"/>
    </row>
    <row r="19" spans="2:19" ht="12">
      <c r="B19" s="76" t="s">
        <v>38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6"/>
      <c r="O19" s="47"/>
      <c r="P19" s="47"/>
      <c r="Q19" s="47"/>
      <c r="R19" s="17"/>
      <c r="S19" s="4"/>
    </row>
    <row r="20" spans="2:20" ht="12">
      <c r="B20" s="39"/>
      <c r="D20" s="17"/>
      <c r="E20" s="17"/>
      <c r="F20" s="25"/>
      <c r="G20" s="25"/>
      <c r="H20" s="25"/>
      <c r="I20" s="25"/>
      <c r="J20" s="25"/>
      <c r="K20" s="48" t="s">
        <v>39</v>
      </c>
      <c r="L20" s="48" t="s">
        <v>40</v>
      </c>
      <c r="M20" s="48" t="s">
        <v>41</v>
      </c>
      <c r="N20" s="48" t="s">
        <v>42</v>
      </c>
      <c r="O20" s="48" t="s">
        <v>43</v>
      </c>
      <c r="P20" s="48" t="s">
        <v>44</v>
      </c>
      <c r="Q20" s="48" t="s">
        <v>45</v>
      </c>
      <c r="R20" s="17"/>
      <c r="T20" s="68"/>
    </row>
    <row r="21" spans="2:21" ht="12">
      <c r="B21" s="39"/>
      <c r="D21" s="17"/>
      <c r="E21" s="17"/>
      <c r="F21" s="17"/>
      <c r="G21" s="17"/>
      <c r="H21" s="17"/>
      <c r="I21" s="17"/>
      <c r="J21" s="17"/>
      <c r="K21" s="47"/>
      <c r="L21" s="47"/>
      <c r="M21" s="47"/>
      <c r="N21" s="47"/>
      <c r="O21" s="47"/>
      <c r="P21" s="47"/>
      <c r="Q21" s="47"/>
      <c r="R21" s="17"/>
      <c r="U21" s="4"/>
    </row>
    <row r="22" spans="2:18" ht="12">
      <c r="B22" s="39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2:18" ht="12">
      <c r="B23" s="76" t="s">
        <v>21</v>
      </c>
      <c r="D23" s="49" t="s">
        <v>44</v>
      </c>
      <c r="E23" s="49" t="s">
        <v>46</v>
      </c>
      <c r="F23" s="49" t="s">
        <v>29</v>
      </c>
      <c r="G23" s="49" t="s">
        <v>47</v>
      </c>
      <c r="H23" s="49" t="s">
        <v>35</v>
      </c>
      <c r="I23" s="49" t="s">
        <v>48</v>
      </c>
      <c r="J23" s="49" t="s">
        <v>25</v>
      </c>
      <c r="K23" s="49" t="s">
        <v>24</v>
      </c>
      <c r="L23" s="49" t="s">
        <v>49</v>
      </c>
      <c r="M23" s="49" t="s">
        <v>40</v>
      </c>
      <c r="N23" s="49" t="s">
        <v>50</v>
      </c>
      <c r="O23" s="49" t="s">
        <v>26</v>
      </c>
      <c r="P23" s="49" t="s">
        <v>31</v>
      </c>
      <c r="Q23" s="49" t="s">
        <v>51</v>
      </c>
      <c r="R23" s="49" t="s">
        <v>33</v>
      </c>
    </row>
    <row r="24" spans="2:18" ht="12">
      <c r="B24" s="39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2:18" ht="12">
      <c r="B25" s="39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2:18" ht="12">
      <c r="B26" s="39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2:18" ht="12">
      <c r="B27" s="76" t="s">
        <v>7</v>
      </c>
      <c r="D27" s="49" t="s">
        <v>44</v>
      </c>
      <c r="E27" s="49" t="s">
        <v>51</v>
      </c>
      <c r="F27" s="49" t="s">
        <v>31</v>
      </c>
      <c r="G27" s="49" t="s">
        <v>29</v>
      </c>
      <c r="H27" s="49" t="s">
        <v>46</v>
      </c>
      <c r="I27" s="49" t="s">
        <v>24</v>
      </c>
      <c r="J27" s="49" t="s">
        <v>25</v>
      </c>
      <c r="K27" s="49" t="s">
        <v>52</v>
      </c>
      <c r="L27" s="49" t="s">
        <v>39</v>
      </c>
      <c r="M27" s="49" t="s">
        <v>50</v>
      </c>
      <c r="N27" s="17"/>
      <c r="O27" s="17"/>
      <c r="P27" s="17"/>
      <c r="Q27" s="17"/>
      <c r="R27" s="17"/>
    </row>
    <row r="28" spans="2:18" ht="12">
      <c r="B28" s="39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17"/>
      <c r="O28" s="17"/>
      <c r="P28" s="17"/>
      <c r="Q28" s="17"/>
      <c r="R28" s="17"/>
    </row>
    <row r="29" spans="2:18" ht="12">
      <c r="B29" s="39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2:18" ht="12">
      <c r="B30" s="39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2:18" ht="12">
      <c r="B31" s="76" t="s">
        <v>53</v>
      </c>
      <c r="D31" s="49" t="s">
        <v>24</v>
      </c>
      <c r="E31" s="49" t="s">
        <v>29</v>
      </c>
      <c r="F31" s="49" t="s">
        <v>54</v>
      </c>
      <c r="G31" s="49" t="s">
        <v>41</v>
      </c>
      <c r="H31" s="49" t="s">
        <v>51</v>
      </c>
      <c r="I31" s="49" t="s">
        <v>44</v>
      </c>
      <c r="J31" s="17"/>
      <c r="K31" s="17"/>
      <c r="L31" s="17"/>
      <c r="M31" s="17"/>
      <c r="N31" s="17"/>
      <c r="O31" s="17"/>
      <c r="P31" s="17"/>
      <c r="Q31" s="17"/>
      <c r="R31" s="17"/>
    </row>
    <row r="32" spans="2:18" ht="12">
      <c r="B32" s="39"/>
      <c r="D32" s="50"/>
      <c r="E32" s="50"/>
      <c r="F32" s="50"/>
      <c r="G32" s="50"/>
      <c r="H32" s="50"/>
      <c r="I32" s="50"/>
      <c r="J32" s="51"/>
      <c r="K32" s="51"/>
      <c r="L32" s="51"/>
      <c r="M32" s="51"/>
      <c r="N32" s="51"/>
      <c r="O32" s="51"/>
      <c r="P32" s="51"/>
      <c r="Q32" s="51"/>
      <c r="R32" s="51"/>
    </row>
  </sheetData>
  <sheetProtection/>
  <mergeCells count="9">
    <mergeCell ref="Q10:S10"/>
    <mergeCell ref="Q11:S11"/>
    <mergeCell ref="Q3:S3"/>
    <mergeCell ref="Q4:S4"/>
    <mergeCell ref="Q5:S5"/>
    <mergeCell ref="Q6:S6"/>
    <mergeCell ref="Q7:S7"/>
    <mergeCell ref="Q8:S8"/>
    <mergeCell ref="Q9:S9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Usuario</cp:lastModifiedBy>
  <cp:lastPrinted>2015-12-02T15:32:32Z</cp:lastPrinted>
  <dcterms:created xsi:type="dcterms:W3CDTF">2010-11-19T19:26:09Z</dcterms:created>
  <dcterms:modified xsi:type="dcterms:W3CDTF">2015-12-03T11:30:39Z</dcterms:modified>
  <cp:category/>
  <cp:version/>
  <cp:contentType/>
  <cp:contentStatus/>
</cp:coreProperties>
</file>